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gda\Desktop\Sprawozdania nowe\Bilans 2022\Wydruki do bilansu\"/>
    </mc:Choice>
  </mc:AlternateContent>
  <bookViews>
    <workbookView xWindow="0" yWindow="0" windowWidth="15270" windowHeight="5865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 i="33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<sst xmlns="http://schemas.openxmlformats.org/spreadsheetml/2006/main" count="1038" uniqueCount="533">
  <si>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</si>
  <si>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</si>
  <si>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</si>
  <si>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</si>
  <si>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</si>
  <si>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</si>
  <si>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</si>
  <si>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</si>
  <si>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</si>
  <si>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</si>
  <si>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</si>
  <si>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</si>
  <si>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</si>
  <si>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</si>
  <si>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</si>
  <si>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</si>
  <si>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</si>
  <si>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</si>
  <si>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</si>
  <si>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</si>
  <si>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</si>
  <si>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</si>
  <si>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</si>
  <si>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</si>
  <si>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</si>
  <si>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</si>
  <si>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</si>
  <si>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</si>
  <si>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</si>
  <si>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</si>
  <si>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</si>
  <si>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</si>
  <si>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</si>
  <si>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</si>
  <si>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</si>
  <si>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</si>
  <si>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</si>
  <si>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</si>
  <si>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</si>
  <si>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</si>
  <si>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</si>
  <si>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</si>
  <si>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</si>
  <si>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</si>
  <si>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</si>
  <si>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</si>
  <si>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</si>
  <si>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</si>
  <si>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</si>
  <si>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</si>
  <si>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</si>
  <si>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</si>
  <si>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</si>
  <si>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</si>
  <si>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</si>
  <si>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</si>
  <si>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</si>
  <si>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</si>
  <si>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</si>
  <si>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</si>
  <si>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</si>
  <si>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</si>
  <si>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</si>
  <si>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</si>
  <si>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</si>
  <si>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</si>
  <si>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</si>
  <si>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</si>
  <si>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</si>
  <si>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</si>
  <si>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</si>
  <si>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</si>
  <si>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</si>
  <si>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</si>
  <si>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</si>
  <si>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</si>
  <si>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</si>
  <si>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</si>
  <si>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</si>
  <si>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</si>
  <si>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</si>
  <si>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</si>
  <si>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</si>
  <si>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</si>
  <si>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</si>
  <si>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</si>
  <si>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</si>
  <si>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</si>
  <si>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</si>
  <si>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</si>
  <si>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</si>
  <si>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</si>
  <si>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</si>
  <si>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</si>
  <si>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</si>
  <si>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</si>
  <si>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</si>
  <si>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</si>
  <si>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</si>
  <si>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</si>
  <si>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</si>
  <si>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</si>
  <si>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</si>
  <si>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</si>
  <si>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</si>
  <si>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</si>
  <si>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</si>
  <si>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</si>
  <si>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</si>
  <si>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</si>
  <si>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</si>
  <si>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</si>
  <si>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</si>
  <si>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</si>
  <si>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</si>
  <si>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</si>
  <si>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</si>
  <si>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</si>
  <si>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</si>
  <si>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</si>
  <si>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</si>
  <si>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</si>
  <si>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</si>
  <si>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</si>
  <si>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</si>
  <si>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</si>
  <si>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</si>
  <si>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</si>
  <si>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</si>
  <si>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</si>
  <si>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</si>
  <si>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</si>
  <si>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</si>
  <si>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</si>
  <si>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</si>
  <si>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</si>
  <si>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</si>
  <si>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</si>
  <si>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</si>
  <si>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</si>
  <si>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</si>
  <si>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</si>
  <si>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</si>
  <si>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</si>
  <si>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</si>
  <si>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</si>
  <si>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</si>
  <si>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</si>
  <si>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</si>
  <si>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</si>
  <si>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</si>
  <si>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</si>
  <si>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</si>
  <si>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</si>
  <si>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</si>
  <si>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</si>
  <si>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</si>
  <si>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</si>
  <si>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</si>
  <si>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</si>
  <si>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</si>
  <si>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</si>
  <si>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</si>
  <si>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</si>
  <si>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</si>
  <si>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</si>
  <si>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</si>
  <si>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</si>
  <si>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</si>
  <si>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</si>
  <si>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</si>
  <si>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</si>
  <si>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</si>
  <si>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</si>
  <si>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</si>
  <si>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</si>
  <si>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</si>
  <si>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</si>
  <si>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</si>
  <si>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</si>
  <si>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</si>
  <si>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</si>
  <si>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</si>
  <si>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</si>
  <si>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</si>
  <si>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</si>
  <si>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</si>
  <si>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</si>
  <si>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</si>
  <si>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</si>
  <si>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</si>
  <si>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</si>
  <si>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</si>
  <si>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</si>
  <si>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</si>
  <si>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</si>
  <si>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</si>
  <si>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</si>
  <si>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</si>
  <si>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</si>
  <si>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</si>
  <si>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</si>
  <si>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</si>
  <si>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</si>
  <si>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</si>
  <si>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</si>
  <si>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</si>
  <si>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</si>
  <si>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</si>
  <si>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</si>
  <si>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</si>
  <si>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</si>
  <si>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</si>
  <si>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</si>
  <si>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</si>
  <si>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</si>
  <si>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</si>
  <si>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</si>
  <si>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</si>
  <si>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</si>
  <si>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</si>
  <si>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</si>
  <si>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</si>
  <si>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</si>
  <si>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</si>
  <si>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</si>
  <si>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</si>
  <si>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</si>
  <si>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</si>
  <si>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</si>
  <si>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</si>
  <si>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</si>
  <si>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</si>
  <si>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</si>
  <si>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</si>
  <si>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</si>
  <si>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</si>
  <si>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</si>
  <si>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</si>
  <si>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</si>
  <si>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</si>
  <si>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</si>
  <si>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</si>
  <si>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</si>
  <si>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</si>
  <si>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</si>
  <si>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</si>
  <si>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</si>
  <si>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</si>
  <si>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</si>
  <si>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</si>
  <si>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</si>
  <si>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</si>
  <si>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</si>
  <si>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</si>
  <si>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</si>
  <si>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</si>
  <si>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</si>
  <si>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</si>
  <si>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</si>
  <si>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</si>
  <si>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</si>
  <si>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</si>
  <si>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</si>
  <si>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</si>
  <si>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</si>
  <si>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</si>
  <si>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</si>
  <si>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</si>
  <si>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</si>
  <si>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</si>
  <si>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</si>
  <si>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</si>
  <si>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</si>
  <si>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</si>
  <si>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</si>
  <si>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</si>
  <si>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</si>
  <si>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</si>
  <si>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</si>
  <si>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</si>
  <si>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</si>
  <si>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</si>
  <si>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</si>
  <si>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</si>
  <si>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</si>
  <si>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</si>
  <si>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</si>
  <si>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</si>
  <si>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</si>
  <si>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</si>
  <si>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</si>
  <si>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</si>
  <si>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</si>
  <si>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</si>
  <si>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</si>
  <si>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</si>
  <si>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</si>
  <si>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</si>
  <si>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</si>
  <si>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</si>
  <si>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</si>
  <si>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</si>
  <si>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</si>
  <si>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</si>
  <si>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</si>
  <si>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</si>
  <si>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</si>
  <si>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</si>
  <si>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</si>
  <si>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</si>
  <si>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</si>
  <si>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</si>
  <si>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</si>
  <si>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</si>
  <si>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</si>
  <si>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</si>
  <si>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</si>
  <si>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</si>
  <si>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</si>
  <si>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</si>
  <si>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</si>
  <si>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</si>
  <si>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</si>
  <si>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</si>
  <si>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</si>
  <si>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</si>
  <si>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</si>
  <si>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</si>
  <si>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</si>
  <si>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</si>
  <si>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</si>
  <si>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</si>
  <si>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</si>
  <si>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</si>
  <si>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</si>
  <si>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</si>
  <si>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</si>
  <si>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</si>
  <si>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</si>
  <si>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</si>
  <si>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</si>
  <si>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</si>
  <si>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</si>
  <si>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</si>
  <si>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</si>
  <si>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</si>
  <si>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</si>
  <si>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</si>
  <si>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</si>
  <si>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</si>
  <si>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</si>
  <si>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</si>
  <si>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</si>
  <si>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</si>
  <si>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</si>
  <si>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</si>
  <si>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</si>
  <si>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</si>
  <si>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</si>
  <si>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</si>
  <si>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</si>
  <si>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</si>
  <si>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</si>
  <si>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</si>
  <si>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</si>
  <si>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</si>
  <si>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</si>
  <si>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</si>
  <si>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</si>
  <si>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</si>
  <si>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</si>
  <si>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</si>
  <si>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</si>
  <si>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</si>
  <si>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</si>
  <si>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</si>
  <si>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</si>
  <si>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</si>
  <si>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</si>
  <si>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</si>
  <si>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</si>
  <si>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</si>
  <si>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</si>
  <si>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</si>
  <si>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</si>
  <si>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</si>
  <si>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</si>
  <si>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</si>
  <si>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</si>
  <si>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</si>
  <si>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</si>
  <si>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</si>
  <si>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</si>
  <si>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</si>
  <si>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</si>
  <si>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</si>
  <si>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</si>
  <si>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</si>
  <si>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</si>
  <si>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</si>
  <si>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</si>
  <si>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</si>
  <si>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</si>
  <si>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</si>
  <si>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</si>
  <si>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</si>
  <si>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</si>
  <si>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</si>
  <si>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</si>
  <si>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</si>
  <si>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</si>
  <si>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</si>
  <si>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</si>
  <si>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</si>
  <si>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</si>
  <si>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</si>
  <si>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</si>
  <si>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</si>
  <si>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</si>
  <si>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</si>
  <si>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</si>
  <si>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</si>
  <si>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</si>
  <si>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</si>
  <si>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</si>
  <si>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</si>
  <si>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</si>
  <si>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</si>
  <si>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</si>
  <si>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</si>
  <si>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</si>
  <si>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</si>
  <si>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</si>
  <si>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</si>
  <si>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</si>
  <si>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</si>
  <si>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</si>
  <si>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</si>
  <si>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</si>
  <si>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</si>
  <si>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</si>
  <si>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</si>
  <si>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</si>
  <si>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</si>
  <si>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</si>
  <si>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</si>
  <si>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</si>
  <si>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</si>
  <si>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</si>
  <si>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</si>
  <si>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</si>
  <si>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</si>
  <si>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</si>
  <si>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</si>
  <si>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</si>
  <si>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</si>
  <si>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</si>
  <si>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</si>
  <si>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</si>
  <si>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</si>
  <si>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</si>
  <si>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</si>
  <si>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</si>
  <si>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</si>
  <si>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</si>
  <si>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</si>
  <si>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</si>
  <si>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</si>
  <si>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</si>
  <si>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</si>
  <si>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</si>
  <si>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</si>
  <si>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</si>
  <si>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</si>
  <si>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</si>
  <si>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 xml:space="preserve">Dane prezentowane w Tabeli 1.13.1 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</si>
  <si>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</si>
  <si>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</si>
  <si>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</si>
  <si>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</si>
  <si>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</si>
  <si>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</si>
  <si>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</si>
  <si>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</si>
  <si>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</si>
  <si>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</si>
  <si>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</si>
  <si>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</si>
  <si>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</si>
  <si>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</si>
  <si>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</si>
  <si>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</si>
  <si>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</si>
  <si>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</si>
  <si>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Szkoła Podstawowa Nr 51 im. Stefana Linkego</t>
  </si>
  <si>
    <t>Magdalena Rogalska</t>
  </si>
  <si>
    <t>93-510 Łódź, ul. Ciołkowskiego 11a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</si>
  <si>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</t>
    </r>
    <r>
      <rPr>
        <b/>
        <sz val="11"/>
        <rFont val="Times New Roman"/>
        <family val="1"/>
        <charset val="238"/>
      </rPr>
      <t>8520Z</t>
    </r>
    <r>
      <rPr>
        <sz val="11"/>
        <rFont val="Times New Roman"/>
        <family val="1"/>
        <charset val="238"/>
      </rPr>
      <t xml:space="preserve">.dział </t>
    </r>
    <r>
      <rPr>
        <b/>
        <sz val="11"/>
        <rFont val="Times New Roman"/>
        <family val="1"/>
        <charset val="238"/>
      </rPr>
      <t>801, 851, 854</t>
    </r>
    <r>
      <rPr>
        <sz val="11"/>
        <rFont val="Times New Roman"/>
        <family val="1"/>
        <charset val="238"/>
      </rPr>
      <t xml:space="preserve">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</si>
  <si>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 xml:space="preserve">    Magdalena Rogalska</t>
  </si>
  <si>
    <t xml:space="preserve">        Katarzyna Lipińska</t>
  </si>
  <si>
    <t>31.12.2022</t>
  </si>
  <si>
    <t>Katarzyna Lipińska</t>
  </si>
  <si>
    <t>UMŁ Departament Finansów Publicznych - podatek od nieruchomości</t>
  </si>
  <si>
    <t>D.II.2</t>
  </si>
  <si>
    <t>Nadwyżka środków pozostających na RW</t>
  </si>
  <si>
    <t>31-12-2022 r.</t>
  </si>
  <si>
    <t>WB RW-171/2022</t>
  </si>
  <si>
    <r>
      <t xml:space="preserve">Proszę podać kwotę w przypadku posiadania informacji
-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</si>
  <si>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1.3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</si>
  <si>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1.4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</si>
  <si>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1.5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</si>
  <si>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1.6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</si>
  <si>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1.7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</si>
  <si>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1.8 </t>
    </r>
    <r>
      <rPr>
        <b/>
        <sz val="11"/>
        <rFont val="Times New Roman"/>
        <family val="1"/>
        <charset val="238"/>
      </rPr>
      <t>nie dotyczy</t>
    </r>
  </si>
  <si>
    <t xml:space="preserve">powyżej 3 do 5 lat </t>
  </si>
  <si>
    <t>nie dotyczy</t>
  </si>
  <si>
    <r>
      <t xml:space="preserve">Dane prezentowane w Tabeli 1.9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</si>
  <si>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1.10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</si>
  <si>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1.11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</si>
  <si>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1.12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</si>
  <si>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1.13.2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</si>
  <si>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1.14 </t>
    </r>
    <r>
      <rPr>
        <b/>
        <sz val="11"/>
        <rFont val="Times New Roman"/>
        <family val="1"/>
        <charset val="238"/>
      </rPr>
      <t>nie dotyczy</t>
    </r>
  </si>
  <si>
    <r>
      <t xml:space="preserve">inne informacje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</si>
  <si>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2.1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</si>
  <si>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2.2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</si>
  <si>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2.3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</si>
  <si>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2.5.1 </t>
    </r>
    <r>
      <rPr>
        <b/>
        <sz val="11"/>
        <rFont val="Times New Roman"/>
        <family val="1"/>
        <charset val="238"/>
      </rPr>
      <t>nie dotyczy</t>
    </r>
  </si>
  <si>
    <t xml:space="preserve">                                                                                                                                    2023 - 02 - 15</t>
  </si>
  <si>
    <t>2023-02-15</t>
  </si>
  <si>
    <t>Uzgodniono telefonicznie z Panią Anną Pilichowską - 426384538</t>
  </si>
  <si>
    <r>
      <t>Dane prezentowane w Tabeli 1.1.3</t>
    </r>
    <r>
      <rPr>
        <b/>
        <sz val="11"/>
        <rFont val="Times New Roman"/>
        <family val="1"/>
        <charset val="238"/>
      </rPr>
      <t xml:space="preserve"> nie dotyczy</t>
    </r>
  </si>
  <si>
    <t>Wydział Edukacji  UMŁ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</si>
</sst>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  <font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45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>
      <alignment horizontal="center" vertical="center" wrapText="1"/>
    </xf>
    <xf numFmtId="43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43" fontId="13" fillId="0" borderId="1" xfId="2" applyNumberFormat="1" applyFont="1" applyBorder="1"/>
    <xf numFmtId="43" fontId="10" fillId="0" borderId="1" xfId="2" applyNumberFormat="1" applyBorder="1"/>
    <xf numFmtId="0" fontId="10" fillId="0" borderId="42" xfId="2" applyBorder="1"/>
    <xf numFmtId="0" fontId="10" fillId="0" borderId="3" xfId="2" applyBorder="1"/>
    <xf numFmtId="43" fontId="10" fillId="0" borderId="6" xfId="2" applyNumberFormat="1" applyBorder="1"/>
    <xf numFmtId="43" fontId="10" fillId="0" borderId="10" xfId="2" applyNumberFormat="1" applyBorder="1"/>
    <xf numFmtId="43" fontId="12" fillId="0" borderId="6" xfId="2" applyNumberFormat="1" applyFont="1" applyBorder="1"/>
    <xf numFmtId="43" fontId="13" fillId="0" borderId="4" xfId="2" applyNumberFormat="1" applyFont="1" applyBorder="1"/>
    <xf numFmtId="43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43" fontId="21" fillId="0" borderId="4" xfId="2" applyNumberFormat="1" applyFont="1" applyBorder="1" applyAlignment="1">
      <alignment horizontal="center"/>
    </xf>
    <xf numFmtId="43" fontId="21" fillId="0" borderId="4" xfId="2" applyNumberFormat="1" applyFont="1" applyBorder="1"/>
    <xf numFmtId="43" fontId="13" fillId="0" borderId="5" xfId="2" applyNumberFormat="1" applyFont="1" applyBorder="1" applyProtection="1">
      <protection locked="0"/>
    </xf>
    <xf numFmtId="43" fontId="13" fillId="0" borderId="6" xfId="2" applyNumberFormat="1" applyFont="1" applyBorder="1" applyAlignment="1">
      <alignment wrapText="1"/>
    </xf>
    <xf numFmtId="43" fontId="13" fillId="0" borderId="44" xfId="2" applyNumberFormat="1" applyFont="1" applyBorder="1" applyAlignment="1">
      <alignment wrapText="1"/>
    </xf>
    <xf numFmtId="43" fontId="13" fillId="0" borderId="10" xfId="2" applyNumberFormat="1" applyFont="1" applyBorder="1" applyAlignment="1">
      <alignment wrapText="1"/>
    </xf>
    <xf numFmtId="43" fontId="13" fillId="0" borderId="46" xfId="2" applyNumberFormat="1" applyFont="1" applyBorder="1" applyProtection="1">
      <protection locked="0"/>
    </xf>
    <xf numFmtId="43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43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43" fontId="13" fillId="0" borderId="3" xfId="2" applyNumberFormat="1" applyFont="1" applyBorder="1" applyAlignment="1">
      <alignment wrapText="1"/>
    </xf>
    <xf numFmtId="43" fontId="13" fillId="0" borderId="5" xfId="2" applyNumberFormat="1" applyFont="1" applyBorder="1"/>
    <xf numFmtId="0" fontId="13" fillId="0" borderId="37" xfId="2" applyFont="1" applyBorder="1"/>
    <xf numFmtId="43" fontId="13" fillId="0" borderId="10" xfId="2" applyNumberFormat="1" applyFont="1" applyBorder="1"/>
    <xf numFmtId="43" fontId="13" fillId="0" borderId="44" xfId="2" applyNumberFormat="1" applyFont="1" applyBorder="1"/>
    <xf numFmtId="43" fontId="13" fillId="0" borderId="45" xfId="2" applyNumberFormat="1" applyFont="1" applyBorder="1"/>
    <xf numFmtId="43" fontId="13" fillId="0" borderId="5" xfId="2" applyNumberFormat="1" applyFont="1" applyBorder="1" applyAlignment="1">
      <alignment wrapText="1"/>
    </xf>
    <xf numFmtId="43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43" fontId="13" fillId="0" borderId="45" xfId="2" applyNumberFormat="1" applyFont="1" applyBorder="1" applyAlignment="1">
      <alignment wrapText="1"/>
    </xf>
    <xf numFmtId="43" fontId="13" fillId="0" borderId="4" xfId="2" applyNumberFormat="1" applyFont="1" applyBorder="1" applyProtection="1">
      <protection locked="0"/>
    </xf>
    <xf numFmtId="43" fontId="13" fillId="0" borderId="45" xfId="2" applyNumberFormat="1" applyFont="1" applyBorder="1" applyProtection="1">
      <protection locked="0"/>
    </xf>
    <xf numFmtId="43" fontId="13" fillId="0" borderId="54" xfId="2" applyNumberFormat="1" applyFont="1" applyBorder="1"/>
    <xf numFmtId="43" fontId="13" fillId="0" borderId="3" xfId="2" applyNumberFormat="1" applyFont="1" applyBorder="1"/>
    <xf numFmtId="43" fontId="13" fillId="0" borderId="0" xfId="2" applyNumberFormat="1" applyFont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>
      <alignment horizontal="center" vertical="center" wrapText="1"/>
    </xf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6" fillId="0" borderId="0" xfId="8" applyFont="1" applyAlignment="1">
      <alignment vertical="center" wrapText="1"/>
    </xf>
    <xf numFmtId="0" fontId="69" fillId="0" borderId="0" xfId="7" applyFont="1" applyAlignment="1">
      <alignment horizontal="left" vertical="top" wrapText="1"/>
    </xf>
    <xf numFmtId="0" fontId="13" fillId="0" borderId="4" xfId="5" applyFont="1" applyBorder="1"/>
    <xf numFmtId="0" fontId="13" fillId="0" borderId="37" xfId="5" applyFont="1" applyBorder="1"/>
    <xf numFmtId="0" fontId="21" fillId="0" borderId="5" xfId="2" applyFont="1" applyBorder="1" applyAlignment="1">
      <alignment horizontal="center" vertical="center" wrapText="1"/>
    </xf>
    <xf numFmtId="0" fontId="13" fillId="0" borderId="45" xfId="2" applyFont="1" applyBorder="1"/>
    <xf numFmtId="0" fontId="70" fillId="0" borderId="1" xfId="5" applyFont="1" applyBorder="1"/>
    <xf numFmtId="0" fontId="18" fillId="0" borderId="12" xfId="7" applyFont="1" applyBorder="1" applyAlignment="1">
      <alignment vertical="top" wrapText="1"/>
    </xf>
    <xf numFmtId="0" fontId="21" fillId="0" borderId="37" xfId="2" applyFont="1" applyBorder="1" applyAlignment="1">
      <alignment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23" fillId="0" borderId="0" xfId="8" applyFont="1" applyAlignment="1">
      <alignment horizontal="left" vertical="center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23" fillId="0" borderId="0" xfId="8" applyFont="1" applyAlignment="1">
      <alignment horizontal="left" vertical="top"/>
    </xf>
    <xf numFmtId="4" fontId="22" fillId="0" borderId="0" xfId="8" applyNumberFormat="1" applyFont="1" applyAlignment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 wrapText="1"/>
    </xf>
    <xf numFmtId="49" fontId="22" fillId="0" borderId="0" xfId="8" applyNumberFormat="1" applyFont="1" applyAlignment="1">
      <alignment horizontal="left" vertical="center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11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21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21" fillId="0" borderId="37" xfId="2" applyFont="1" applyBorder="1"/>
    <xf numFmtId="0" fontId="64" fillId="0" borderId="0" xfId="2" applyFont="1" applyAlignment="1">
      <alignment horizontal="left" vertical="top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1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42" xfId="2" applyFont="1" applyBorder="1" applyAlignment="1">
      <alignment horizont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13" fillId="0" borderId="37" xfId="2" applyFont="1" applyBorder="1" applyAlignment="1">
      <alignment horizontal="left" vertical="center" wrapText="1"/>
    </xf>
    <xf numFmtId="0" fontId="12" fillId="0" borderId="4" xfId="2" applyFont="1" applyBorder="1" applyAlignment="1">
      <alignment wrapText="1"/>
    </xf>
    <xf numFmtId="0" fontId="12" fillId="0" borderId="45" xfId="2" applyFont="1" applyBorder="1"/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1" fillId="0" borderId="37" xfId="2" applyFont="1" applyBorder="1"/>
    <xf numFmtId="0" fontId="13" fillId="0" borderId="1" xfId="2" applyFont="1" applyBorder="1" applyAlignment="1">
      <alignment horizontal="left" vertical="center" wrapText="1"/>
    </xf>
    <xf numFmtId="0" fontId="13" fillId="0" borderId="42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2" fillId="0" borderId="4" xfId="2" applyFont="1" applyBorder="1"/>
    <xf numFmtId="0" fontId="64" fillId="0" borderId="0" xfId="2" applyFont="1" applyAlignment="1">
      <alignment horizontal="left"/>
    </xf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3" sqref="I3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59" t="s">
        <v>459</v>
      </c>
      <c r="D1" s="459"/>
      <c r="E1" s="459"/>
      <c r="F1" s="459"/>
      <c r="G1" s="459"/>
      <c r="H1" s="459"/>
      <c r="I1" s="459"/>
    </row>
    <row r="2" spans="2:9" ht="15.75" thickBot="1"/>
    <row r="3" spans="2:9" ht="23.25" customHeight="1" thickBot="1">
      <c r="B3" s="449" t="s">
        <v>495</v>
      </c>
      <c r="C3" s="450"/>
      <c r="D3" s="450"/>
      <c r="E3" s="450"/>
      <c r="F3" s="451"/>
      <c r="H3" s="422" t="s">
        <v>496</v>
      </c>
      <c r="I3" s="439" t="s">
        <v>529</v>
      </c>
    </row>
    <row r="4" spans="2:9">
      <c r="B4" s="452"/>
      <c r="C4" s="453"/>
      <c r="D4" s="453"/>
      <c r="E4" s="453"/>
      <c r="F4" s="454"/>
      <c r="H4" t="s">
        <v>421</v>
      </c>
      <c r="I4" t="s">
        <v>446</v>
      </c>
    </row>
    <row r="5" spans="2:9" ht="15.75" thickBot="1">
      <c r="B5" s="455"/>
      <c r="C5" s="456"/>
      <c r="D5" s="456"/>
      <c r="E5" s="456"/>
      <c r="F5" s="457"/>
    </row>
    <row r="6" spans="2:9">
      <c r="B6" s="458" t="s">
        <v>453</v>
      </c>
      <c r="C6" s="458"/>
      <c r="D6" s="458"/>
      <c r="E6" s="458"/>
      <c r="I6" s="39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6"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453" t="str">
        <f>'NAZWA JEDNOSTKI,SPORZĄDZIŁ,DATA'!B3</f>
        <v>Szkoła Podstawowa Nr 51 im. Stefana Linkego</v>
      </c>
      <c r="C1" s="453"/>
    </row>
    <row r="2" spans="2:8" ht="21.95" customHeight="1">
      <c r="B2" s="453"/>
      <c r="C2" s="453"/>
    </row>
    <row r="4" spans="2:8" ht="15.75">
      <c r="B4" s="472" t="s">
        <v>367</v>
      </c>
      <c r="C4" s="472"/>
      <c r="D4" s="472"/>
      <c r="E4" s="472"/>
      <c r="F4" s="472"/>
      <c r="G4" s="472"/>
      <c r="H4" s="472"/>
    </row>
    <row r="5" spans="2:8" ht="15.75">
      <c r="B5" s="337"/>
      <c r="C5" s="337"/>
      <c r="D5" s="337"/>
      <c r="E5" s="337"/>
      <c r="F5" s="337"/>
      <c r="G5" s="337"/>
      <c r="H5" s="337"/>
    </row>
    <row r="6" spans="2:8" ht="15.7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382</v>
      </c>
      <c r="G7" s="120" t="s">
        <v>381</v>
      </c>
      <c r="H7" s="121" t="s">
        <v>35</v>
      </c>
    </row>
    <row r="8" spans="2:8" ht="56.25" customHeight="1" thickBot="1">
      <c r="B8" s="131" t="s">
        <v>36</v>
      </c>
      <c r="C8" s="234" t="s">
        <v>380</v>
      </c>
      <c r="D8" s="235">
        <f>SUM(D9:D10)</f>
        <v>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f>SUM(D11:D14)</f>
        <v>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0</v>
      </c>
      <c r="E14" s="284">
        <v>0</v>
      </c>
      <c r="F14" s="284">
        <v>0</v>
      </c>
      <c r="G14" s="284">
        <v>0</v>
      </c>
      <c r="H14" s="285">
        <f t="shared" si="0"/>
        <v>0</v>
      </c>
    </row>
    <row r="15" spans="2:8" ht="50.25" customHeight="1" thickTop="1" thickBot="1">
      <c r="B15" s="201" t="s">
        <v>50</v>
      </c>
      <c r="C15" s="152" t="s">
        <v>310</v>
      </c>
      <c r="D15" s="233" t="s">
        <v>306</v>
      </c>
      <c r="E15" s="233" t="s">
        <v>306</v>
      </c>
      <c r="F15" s="233" t="s">
        <v>306</v>
      </c>
      <c r="G15" s="233" t="s">
        <v>306</v>
      </c>
      <c r="H15" s="217" t="s">
        <v>306</v>
      </c>
    </row>
    <row r="21" spans="3:4">
      <c r="C21" t="str">
        <f>'NAZWA JEDNOSTKI,SPORZĄDZIŁ,DATA'!H3</f>
        <v>Magdalena Rogalska</v>
      </c>
      <c r="D21" s="400" t="str">
        <f>'NAZWA JEDNOSTKI,SPORZĄDZIŁ,DATA'!I3</f>
        <v>2023-02-15</v>
      </c>
    </row>
    <row r="22" spans="3:4">
      <c r="C22" t="s">
        <v>437</v>
      </c>
      <c r="D22" t="s">
        <v>436</v>
      </c>
    </row>
    <row r="27" spans="3:4">
      <c r="C27" t="s">
        <v>441</v>
      </c>
    </row>
    <row r="28" spans="3:4">
      <c r="C28" t="s">
        <v>442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8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453" t="str">
        <f>'NAZWA JEDNOSTKI,SPORZĄDZIŁ,DATA'!B3</f>
        <v>Szkoła Podstawowa Nr 51 im. Stefana Linkego</v>
      </c>
      <c r="C1" s="453"/>
    </row>
    <row r="2" spans="2:8" ht="21.95" customHeight="1">
      <c r="B2" s="453"/>
      <c r="C2" s="453"/>
    </row>
    <row r="4" spans="2:8" ht="15.75">
      <c r="B4" s="472" t="s">
        <v>368</v>
      </c>
      <c r="C4" s="472"/>
      <c r="D4" s="472"/>
      <c r="E4" s="472"/>
      <c r="F4" s="472"/>
      <c r="G4" s="472"/>
      <c r="H4" s="472"/>
    </row>
    <row r="6" spans="2:8" ht="15.75" thickBot="1"/>
    <row r="7" spans="2:8" ht="32.25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417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418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 t="str">
        <f>'NAZWA JEDNOSTKI,SPORZĄDZIŁ,DATA'!H3</f>
        <v>Magdalena Rogalska</v>
      </c>
      <c r="D18" s="400" t="str">
        <f>'NAZWA JEDNOSTKI,SPORZĄDZIŁ,DATA'!I3</f>
        <v>2023-02-15</v>
      </c>
    </row>
    <row r="19" spans="3:4">
      <c r="C19" t="s">
        <v>437</v>
      </c>
      <c r="D19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opLeftCell="A4"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453" t="str">
        <f>'NAZWA JEDNOSTKI,SPORZĄDZIŁ,DATA'!B3</f>
        <v>Szkoła Podstawowa Nr 51 im. Stefana Linkego</v>
      </c>
      <c r="C1" s="453"/>
    </row>
    <row r="2" spans="2:7" ht="21.95" customHeight="1">
      <c r="B2" s="453"/>
      <c r="C2" s="453"/>
    </row>
    <row r="3" spans="2:7" ht="17.25" customHeight="1"/>
    <row r="4" spans="2:7" ht="13.5" customHeight="1">
      <c r="B4" s="472" t="s">
        <v>408</v>
      </c>
      <c r="C4" s="472"/>
      <c r="D4" s="472"/>
      <c r="E4" s="472"/>
      <c r="F4" s="472"/>
      <c r="G4" s="472"/>
    </row>
    <row r="5" spans="2:7" ht="17.25" customHeight="1">
      <c r="B5" s="172" t="s">
        <v>415</v>
      </c>
      <c r="C5" s="172" t="s">
        <v>414</v>
      </c>
      <c r="D5" s="205"/>
      <c r="E5" s="205"/>
      <c r="F5" s="205"/>
      <c r="G5" s="205"/>
    </row>
    <row r="6" spans="2:7" ht="15.75" thickBot="1"/>
    <row r="7" spans="2:7" ht="38.25" customHeight="1">
      <c r="B7" s="473" t="s">
        <v>0</v>
      </c>
      <c r="C7" s="475" t="s">
        <v>311</v>
      </c>
      <c r="D7" s="475" t="s">
        <v>312</v>
      </c>
      <c r="E7" s="475" t="s">
        <v>67</v>
      </c>
      <c r="F7" s="475"/>
      <c r="G7" s="487"/>
    </row>
    <row r="8" spans="2:7" ht="40.5" customHeight="1" thickBot="1">
      <c r="B8" s="474"/>
      <c r="C8" s="476"/>
      <c r="D8" s="476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341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504" t="s">
        <v>352</v>
      </c>
      <c r="C10" s="505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353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9" t="s">
        <v>348</v>
      </c>
      <c r="C12" s="503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75">
      <c r="C14" s="166"/>
    </row>
    <row r="17" spans="3:4">
      <c r="C17" t="str">
        <f>'NAZWA JEDNOSTKI,SPORZĄDZIŁ,DATA'!H3</f>
        <v>Magdalena Rogalska</v>
      </c>
      <c r="D17" s="398" t="str">
        <f>'NAZWA JEDNOSTKI,SPORZĄDZIŁ,DATA'!I3</f>
        <v>2023-02-15</v>
      </c>
    </row>
    <row r="18" spans="3:4">
      <c r="C18" t="s">
        <v>437</v>
      </c>
      <c r="D18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453" t="str">
        <f>'NAZWA JEDNOSTKI,SPORZĄDZIŁ,DATA'!B3</f>
        <v>Szkoła Podstawowa Nr 51 im. Stefana Linkego</v>
      </c>
      <c r="C1" s="453"/>
    </row>
    <row r="2" spans="2:6" ht="21.95" customHeight="1">
      <c r="B2" s="453"/>
      <c r="C2" s="453"/>
    </row>
    <row r="4" spans="2:6" ht="15.75">
      <c r="B4" s="506" t="s">
        <v>369</v>
      </c>
      <c r="C4" s="507"/>
      <c r="D4" s="507"/>
      <c r="E4" s="507"/>
    </row>
    <row r="5" spans="2:6" ht="15.75">
      <c r="B5" s="506" t="s">
        <v>406</v>
      </c>
      <c r="C5" s="506"/>
      <c r="D5" s="506"/>
      <c r="E5" s="506"/>
    </row>
    <row r="7" spans="2:6" ht="15.75" thickBot="1"/>
    <row r="8" spans="2:6" ht="39.75" customHeight="1">
      <c r="B8" s="206" t="s">
        <v>0</v>
      </c>
      <c r="C8" s="207" t="s">
        <v>313</v>
      </c>
      <c r="D8" s="207" t="s">
        <v>356</v>
      </c>
      <c r="E8" s="208" t="s">
        <v>357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314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315</v>
      </c>
      <c r="D11" s="248">
        <v>0</v>
      </c>
      <c r="E11" s="249">
        <v>0</v>
      </c>
      <c r="F11" s="122"/>
    </row>
    <row r="12" spans="2:6" ht="15.75">
      <c r="B12" s="123"/>
    </row>
    <row r="16" spans="2:6">
      <c r="C16" t="str">
        <f>'NAZWA JEDNOSTKI,SPORZĄDZIŁ,DATA'!H3</f>
        <v>Magdalena Rogalska</v>
      </c>
      <c r="D16" s="400" t="str">
        <f>'NAZWA JEDNOSTKI,SPORZĄDZIŁ,DATA'!I3</f>
        <v>2023-02-15</v>
      </c>
    </row>
    <row r="17" spans="3:5">
      <c r="C17" t="s">
        <v>437</v>
      </c>
      <c r="D17" t="s">
        <v>436</v>
      </c>
    </row>
    <row r="22" spans="3:5" ht="15.75">
      <c r="C22" t="s">
        <v>441</v>
      </c>
      <c r="E22" s="101"/>
    </row>
    <row r="23" spans="3:5" ht="15.75">
      <c r="C23" t="s">
        <v>442</v>
      </c>
      <c r="E23" s="101"/>
    </row>
    <row r="24" spans="3:5" ht="15.75">
      <c r="E24" s="101"/>
    </row>
    <row r="25" spans="3:5" ht="15.75">
      <c r="E25" s="101"/>
    </row>
    <row r="26" spans="3:5" ht="15.75">
      <c r="E26" s="101"/>
    </row>
    <row r="27" spans="3:5" ht="15.75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topLeftCell="A7" zoomScaleNormal="100" workbookViewId="0">
      <selection activeCell="F9" sqref="F9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453" t="str">
        <f>'NAZWA JEDNOSTKI,SPORZĄDZIŁ,DATA'!B3</f>
        <v>Szkoła Podstawowa Nr 51 im. Stefana Linkego</v>
      </c>
      <c r="C1" s="453"/>
    </row>
    <row r="2" spans="2:9" ht="21.95" customHeight="1">
      <c r="B2" s="453"/>
      <c r="C2" s="453"/>
    </row>
    <row r="4" spans="2:9" ht="18.75">
      <c r="B4" s="172" t="s">
        <v>370</v>
      </c>
      <c r="C4" s="101"/>
      <c r="D4" s="101"/>
      <c r="E4" s="101"/>
      <c r="F4" s="101"/>
      <c r="G4" s="101"/>
      <c r="H4" s="125"/>
      <c r="I4" s="125"/>
    </row>
    <row r="6" spans="2:9" ht="15.75" thickBot="1">
      <c r="B6" s="124"/>
    </row>
    <row r="7" spans="2:9">
      <c r="B7" s="514" t="s">
        <v>0</v>
      </c>
      <c r="C7" s="516" t="s">
        <v>342</v>
      </c>
      <c r="D7" s="516" t="s">
        <v>359</v>
      </c>
      <c r="E7" s="508" t="s">
        <v>360</v>
      </c>
      <c r="F7" s="510" t="s">
        <v>316</v>
      </c>
      <c r="G7" s="511"/>
    </row>
    <row r="8" spans="2:9" ht="17.25" customHeight="1" thickBot="1">
      <c r="B8" s="515"/>
      <c r="C8" s="486"/>
      <c r="D8" s="486"/>
      <c r="E8" s="509"/>
      <c r="F8" s="157" t="s">
        <v>317</v>
      </c>
      <c r="G8" s="158" t="s">
        <v>318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319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320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138</v>
      </c>
      <c r="C12" s="140" t="s">
        <v>321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322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323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324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12" t="s">
        <v>358</v>
      </c>
      <c r="C16" s="513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 ht="16.5">
      <c r="B17" s="128"/>
    </row>
    <row r="19" spans="2:4" ht="15.75">
      <c r="D19" s="101"/>
    </row>
    <row r="21" spans="2:4">
      <c r="C21" t="str">
        <f>'NAZWA JEDNOSTKI,SPORZĄDZIŁ,DATA'!H3</f>
        <v>Magdalena Rogalska</v>
      </c>
      <c r="D21" s="400" t="str">
        <f>'NAZWA JEDNOSTKI,SPORZĄDZIŁ,DATA'!I3</f>
        <v>2023-02-15</v>
      </c>
    </row>
    <row r="22" spans="2:4">
      <c r="C22" t="s">
        <v>437</v>
      </c>
      <c r="D22" s="433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4"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453" t="str">
        <f>'NAZWA JEDNOSTKI,SPORZĄDZIŁ,DATA'!B3</f>
        <v>Szkoła Podstawowa Nr 51 im. Stefana Linkego</v>
      </c>
      <c r="C1" s="453"/>
    </row>
    <row r="2" spans="2:7" ht="21.95" customHeight="1">
      <c r="B2" s="453"/>
      <c r="C2" s="453"/>
    </row>
    <row r="4" spans="2:7" ht="15.75">
      <c r="B4" s="472" t="s">
        <v>413</v>
      </c>
      <c r="C4" s="517"/>
      <c r="D4" s="517"/>
      <c r="E4" s="517"/>
      <c r="F4" s="518"/>
      <c r="G4" s="518"/>
    </row>
    <row r="6" spans="2:7" ht="15.7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325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327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326</v>
      </c>
      <c r="D15" s="280">
        <v>0</v>
      </c>
      <c r="E15" s="263">
        <v>0</v>
      </c>
    </row>
    <row r="16" spans="2:7" ht="24" customHeight="1" thickBot="1">
      <c r="B16" s="130" t="s">
        <v>482</v>
      </c>
      <c r="C16" s="135" t="s">
        <v>483</v>
      </c>
      <c r="D16" s="278">
        <v>0</v>
      </c>
      <c r="E16" s="265">
        <v>0</v>
      </c>
    </row>
    <row r="17" spans="2:5" ht="26.25" customHeight="1" thickBot="1">
      <c r="B17" s="519" t="s">
        <v>358</v>
      </c>
      <c r="C17" s="520"/>
      <c r="D17" s="252">
        <f>D8+D9+D11+D12+D13</f>
        <v>0</v>
      </c>
      <c r="E17" s="253">
        <f>E8+E9+E11+E12+E13</f>
        <v>0</v>
      </c>
    </row>
    <row r="21" spans="2:5">
      <c r="C21" t="str">
        <f>'NAZWA JEDNOSTKI,SPORZĄDZIŁ,DATA'!H3</f>
        <v>Magdalena Rogalska</v>
      </c>
      <c r="D21" s="400" t="str">
        <f>'NAZWA JEDNOSTKI,SPORZĄDZIŁ,DATA'!I3</f>
        <v>2023-02-15</v>
      </c>
    </row>
    <row r="22" spans="2:5">
      <c r="C22" t="s">
        <v>421</v>
      </c>
      <c r="D22" t="s">
        <v>146</v>
      </c>
    </row>
    <row r="27" spans="2:5">
      <c r="C27" t="s">
        <v>441</v>
      </c>
    </row>
    <row r="28" spans="2:5">
      <c r="C28" t="s">
        <v>442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4" zoomScaleNormal="100" workbookViewId="0">
      <selection activeCell="F12" sqref="F12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453" t="str">
        <f>'NAZWA JEDNOSTKI,SPORZĄDZIŁ,DATA'!B3</f>
        <v>Szkoła Podstawowa Nr 51 im. Stefana Linkego</v>
      </c>
      <c r="C1" s="453"/>
    </row>
    <row r="2" spans="2:6" ht="21.95" customHeight="1">
      <c r="B2" s="453"/>
      <c r="C2" s="453"/>
    </row>
    <row r="4" spans="2:6" ht="15.75">
      <c r="B4" s="472" t="s">
        <v>371</v>
      </c>
      <c r="C4" s="517"/>
      <c r="D4" s="517"/>
      <c r="E4" s="517"/>
      <c r="F4" s="517"/>
    </row>
    <row r="6" spans="2:6" ht="15.75" thickBot="1"/>
    <row r="7" spans="2:6" ht="54.75" customHeight="1" thickBot="1">
      <c r="B7" s="119" t="s">
        <v>0</v>
      </c>
      <c r="C7" s="120" t="s">
        <v>71</v>
      </c>
      <c r="D7" s="147" t="s">
        <v>328</v>
      </c>
      <c r="E7" s="136" t="s">
        <v>2</v>
      </c>
      <c r="F7" s="134" t="s">
        <v>357</v>
      </c>
    </row>
    <row r="8" spans="2:6" ht="34.5" customHeight="1">
      <c r="B8" s="131" t="s">
        <v>11</v>
      </c>
      <c r="C8" s="118" t="s">
        <v>72</v>
      </c>
      <c r="D8" s="421" t="s">
        <v>484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484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484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484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484</v>
      </c>
      <c r="E12" s="266">
        <v>7004.07</v>
      </c>
      <c r="F12" s="263">
        <v>4197.1400000000003</v>
      </c>
    </row>
    <row r="13" spans="2:6" ht="21.75" customHeight="1" thickBot="1">
      <c r="B13" s="479" t="s">
        <v>358</v>
      </c>
      <c r="C13" s="480"/>
      <c r="D13" s="390" t="s">
        <v>306</v>
      </c>
      <c r="E13" s="240">
        <f>E8+E9+E10+E11+E12</f>
        <v>7004.07</v>
      </c>
      <c r="F13" s="239">
        <f>F8+F9+F10+F11+F12</f>
        <v>4197.1400000000003</v>
      </c>
    </row>
    <row r="17" spans="3:4">
      <c r="C17" t="str">
        <f>'NAZWA JEDNOSTKI,SPORZĄDZIŁ,DATA'!H3</f>
        <v>Magdalena Rogalska</v>
      </c>
      <c r="D17" s="400" t="str">
        <f>'NAZWA JEDNOSTKI,SPORZĄDZIŁ,DATA'!I3</f>
        <v>2023-02-15</v>
      </c>
    </row>
    <row r="18" spans="3:4">
      <c r="C18" t="s">
        <v>421</v>
      </c>
      <c r="D18" t="s">
        <v>146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A4"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453" t="str">
        <f>'NAZWA JEDNOSTKI,SPORZĄDZIŁ,DATA'!B3</f>
        <v>Szkoła Podstawowa Nr 51 im. Stefana Linkego</v>
      </c>
      <c r="C1" s="453"/>
    </row>
    <row r="2" spans="2:6" ht="21.95" customHeight="1">
      <c r="B2" s="453"/>
      <c r="C2" s="453"/>
    </row>
    <row r="4" spans="2:6" ht="15.75">
      <c r="B4" s="472" t="s">
        <v>372</v>
      </c>
      <c r="C4" s="517"/>
      <c r="D4" s="517"/>
    </row>
    <row r="5" spans="2:6" ht="15.75">
      <c r="B5" s="101"/>
    </row>
    <row r="7" spans="2:6" ht="15.75" thickBot="1"/>
    <row r="8" spans="2:6" ht="57.75" customHeight="1" thickBot="1">
      <c r="B8" s="132" t="s">
        <v>0</v>
      </c>
      <c r="C8" s="156" t="s">
        <v>77</v>
      </c>
      <c r="D8" s="147" t="s">
        <v>328</v>
      </c>
      <c r="E8" s="136" t="s">
        <v>356</v>
      </c>
      <c r="F8" s="134" t="s">
        <v>357</v>
      </c>
    </row>
    <row r="9" spans="2:6" ht="23.25" customHeight="1">
      <c r="B9" s="131" t="s">
        <v>11</v>
      </c>
      <c r="C9" s="118" t="s">
        <v>329</v>
      </c>
      <c r="D9" s="421" t="s">
        <v>485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330</v>
      </c>
      <c r="D10" s="421" t="s">
        <v>485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331</v>
      </c>
      <c r="D11" s="421" t="s">
        <v>485</v>
      </c>
      <c r="E11" s="266">
        <v>0</v>
      </c>
      <c r="F11" s="263">
        <v>0</v>
      </c>
    </row>
    <row r="12" spans="2:6" ht="27" customHeight="1" thickBot="1">
      <c r="B12" s="479" t="s">
        <v>351</v>
      </c>
      <c r="C12" s="480"/>
      <c r="D12" s="390" t="s">
        <v>306</v>
      </c>
      <c r="E12" s="240">
        <f>E9+E10+E11</f>
        <v>0</v>
      </c>
      <c r="F12" s="239">
        <f>F9+F10+F11</f>
        <v>0</v>
      </c>
    </row>
    <row r="16" spans="2:6">
      <c r="C16" t="str">
        <f>'NAZWA JEDNOSTKI,SPORZĄDZIŁ,DATA'!H3</f>
        <v>Magdalena Rogalska</v>
      </c>
      <c r="D16" s="400" t="str">
        <f>'NAZWA JEDNOSTKI,SPORZĄDZIŁ,DATA'!I3</f>
        <v>2023-02-15</v>
      </c>
    </row>
    <row r="17" spans="3:4">
      <c r="C17" t="s">
        <v>421</v>
      </c>
      <c r="D17" t="s">
        <v>443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453" t="str">
        <f>'NAZWA JEDNOSTKI,SPORZĄDZIŁ,DATA'!B3</f>
        <v>Szkoła Podstawowa Nr 51 im. Stefana Linkego</v>
      </c>
      <c r="C1" s="453"/>
    </row>
    <row r="2" spans="2:9" ht="21.95" customHeight="1">
      <c r="B2" s="453"/>
      <c r="C2" s="453"/>
    </row>
    <row r="4" spans="2:9" ht="15" customHeight="1">
      <c r="B4" s="506" t="s">
        <v>405</v>
      </c>
      <c r="C4" s="523"/>
      <c r="D4" s="523"/>
      <c r="E4" s="523"/>
      <c r="F4" s="122"/>
      <c r="G4" s="122"/>
      <c r="H4" s="122"/>
      <c r="I4" s="122"/>
    </row>
    <row r="7" spans="2:9" ht="15.7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356</v>
      </c>
      <c r="E8" s="184" t="s">
        <v>357</v>
      </c>
    </row>
    <row r="9" spans="2:9" ht="32.25" customHeight="1">
      <c r="B9" s="160" t="s">
        <v>11</v>
      </c>
      <c r="C9" s="140" t="s">
        <v>333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332</v>
      </c>
      <c r="D10" s="298">
        <v>0</v>
      </c>
      <c r="E10" s="299">
        <v>0</v>
      </c>
    </row>
    <row r="11" spans="2:9" ht="26.25" customHeight="1" thickBot="1">
      <c r="B11" s="521" t="s">
        <v>348</v>
      </c>
      <c r="C11" s="522"/>
      <c r="D11" s="250">
        <f>D9+D10</f>
        <v>0</v>
      </c>
      <c r="E11" s="251">
        <f>E9+E10</f>
        <v>0</v>
      </c>
    </row>
    <row r="12" spans="2:9">
      <c r="B12" s="106"/>
    </row>
    <row r="15" spans="2:9">
      <c r="C15" t="str">
        <f>'NAZWA JEDNOSTKI,SPORZĄDZIŁ,DATA'!H3</f>
        <v>Magdalena Rogalska</v>
      </c>
      <c r="D15" s="400" t="str">
        <f>'NAZWA JEDNOSTKI,SPORZĄDZIŁ,DATA'!I3</f>
        <v>2023-02-15</v>
      </c>
    </row>
    <row r="16" spans="2:9">
      <c r="C16" t="s">
        <v>421</v>
      </c>
      <c r="D16" t="s">
        <v>146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topLeftCell="A4" zoomScaleNormal="100" workbookViewId="0">
      <selection activeCell="D10" sqref="D10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453" t="str">
        <f>'NAZWA JEDNOSTKI,SPORZĄDZIŁ,DATA'!B3</f>
        <v>Szkoła Podstawowa Nr 51 im. Stefana Linkego</v>
      </c>
      <c r="C1" s="453"/>
    </row>
    <row r="2" spans="2:5" ht="21.95" customHeight="1">
      <c r="B2" s="453"/>
      <c r="C2" s="453"/>
    </row>
    <row r="4" spans="2:5" ht="15.75">
      <c r="B4" s="472" t="s">
        <v>383</v>
      </c>
      <c r="C4" s="518"/>
      <c r="D4" s="518"/>
    </row>
    <row r="6" spans="2:5" ht="15.7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354</v>
      </c>
      <c r="D8" s="272">
        <v>56790.52</v>
      </c>
      <c r="E8" s="2"/>
    </row>
    <row r="9" spans="2:5" ht="28.5" customHeight="1">
      <c r="B9" s="196" t="s">
        <v>28</v>
      </c>
      <c r="C9" s="149" t="s">
        <v>355</v>
      </c>
      <c r="D9" s="272">
        <v>140421.64000000001</v>
      </c>
      <c r="E9" s="2"/>
    </row>
    <row r="10" spans="2:5" ht="29.25" customHeight="1" thickBot="1">
      <c r="B10" s="196" t="s">
        <v>55</v>
      </c>
      <c r="C10" s="150" t="s">
        <v>468</v>
      </c>
      <c r="D10" s="272">
        <v>15623.78</v>
      </c>
      <c r="E10" s="2"/>
    </row>
    <row r="11" spans="2:5" ht="26.25" customHeight="1" thickBot="1">
      <c r="B11" s="524" t="s">
        <v>351</v>
      </c>
      <c r="C11" s="501"/>
      <c r="D11" s="241">
        <f>D8+D9+D10</f>
        <v>212835.94</v>
      </c>
      <c r="E11" s="2"/>
    </row>
    <row r="15" spans="2:5">
      <c r="C15" t="str">
        <f>'NAZWA JEDNOSTKI,SPORZĄDZIŁ,DATA'!H3</f>
        <v>Magdalena Rogalska</v>
      </c>
      <c r="D15" s="400" t="str">
        <f>'NAZWA JEDNOSTKI,SPORZĄDZIŁ,DATA'!I3</f>
        <v>2023-02-15</v>
      </c>
    </row>
    <row r="16" spans="2:5">
      <c r="C16" t="s">
        <v>421</v>
      </c>
      <c r="D16" t="s">
        <v>146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topLeftCell="B79" zoomScaleNormal="100" zoomScaleSheetLayoutView="100" workbookViewId="0">
      <selection activeCell="B35" sqref="B35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12" t="s">
        <v>416</v>
      </c>
    </row>
    <row r="4" spans="1:6" ht="15.75">
      <c r="A4" s="3"/>
      <c r="B4" s="199"/>
    </row>
    <row r="5" spans="1:6" ht="18.75">
      <c r="A5" s="460" t="s">
        <v>150</v>
      </c>
      <c r="B5" s="461"/>
    </row>
    <row r="6" spans="1:6" ht="15.75" thickBot="1">
      <c r="A6" s="5"/>
    </row>
    <row r="7" spans="1:6" ht="15" thickBot="1">
      <c r="A7" s="327" t="s">
        <v>36</v>
      </c>
      <c r="B7" s="329" t="s">
        <v>103</v>
      </c>
      <c r="E7" s="6"/>
    </row>
    <row r="8" spans="1:6" ht="15.75" thickBot="1">
      <c r="A8" s="328" t="s">
        <v>11</v>
      </c>
      <c r="B8" s="329"/>
    </row>
    <row r="9" spans="1:6" ht="15.75" thickBot="1">
      <c r="A9" s="328" t="s">
        <v>13</v>
      </c>
      <c r="B9" s="330" t="s">
        <v>104</v>
      </c>
    </row>
    <row r="10" spans="1:6" ht="15.75" thickBot="1">
      <c r="A10" s="328"/>
      <c r="B10" s="108" t="str">
        <f>'NAZWA JEDNOSTKI,SPORZĄDZIŁ,DATA'!B3</f>
        <v>Szkoła Podstawowa Nr 51 im. Stefana Linkego</v>
      </c>
    </row>
    <row r="11" spans="1:6" ht="15.75" thickBot="1">
      <c r="A11" s="328" t="s">
        <v>17</v>
      </c>
      <c r="B11" s="331" t="s">
        <v>105</v>
      </c>
      <c r="F11" s="6"/>
    </row>
    <row r="12" spans="1:6" ht="15.75" thickBot="1">
      <c r="A12" s="464"/>
      <c r="B12" s="330" t="s">
        <v>149</v>
      </c>
      <c r="F12" s="6"/>
    </row>
    <row r="13" spans="1:6" ht="18.75" customHeight="1" thickBot="1">
      <c r="A13" s="465"/>
      <c r="B13" s="108" t="s">
        <v>497</v>
      </c>
    </row>
    <row r="14" spans="1:6" ht="15.75" thickBot="1">
      <c r="A14" s="328" t="s">
        <v>18</v>
      </c>
      <c r="B14" s="331" t="s">
        <v>106</v>
      </c>
    </row>
    <row r="15" spans="1:6" ht="17.25" customHeight="1" thickBot="1">
      <c r="A15" s="464"/>
      <c r="B15" s="330" t="s">
        <v>149</v>
      </c>
    </row>
    <row r="16" spans="1:6" ht="18.75" customHeight="1" thickBot="1">
      <c r="A16" s="465"/>
      <c r="B16" s="108" t="s">
        <v>497</v>
      </c>
    </row>
    <row r="17" spans="1:2" ht="15.75" thickBot="1">
      <c r="A17" s="328" t="s">
        <v>20</v>
      </c>
      <c r="B17" s="331" t="s">
        <v>153</v>
      </c>
    </row>
    <row r="18" spans="1:2" ht="62.25" customHeight="1" thickBot="1">
      <c r="A18" s="109"/>
      <c r="B18" s="112" t="s">
        <v>498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489</v>
      </c>
    </row>
    <row r="21" spans="1:2" ht="31.5" customHeight="1" thickBot="1">
      <c r="A21" s="109" t="s">
        <v>55</v>
      </c>
      <c r="B21" s="112" t="s">
        <v>411</v>
      </c>
    </row>
    <row r="22" spans="1:2" ht="28.5" customHeight="1" thickBot="1">
      <c r="A22" s="109"/>
      <c r="B22" s="111" t="s">
        <v>440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62" t="s">
        <v>473</v>
      </c>
    </row>
    <row r="25" spans="1:2" ht="143.25" customHeight="1" thickBot="1">
      <c r="A25" s="109"/>
      <c r="B25" s="463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419</v>
      </c>
    </row>
    <row r="28" spans="1:2" ht="15" thickBot="1">
      <c r="A28" s="113" t="s">
        <v>50</v>
      </c>
      <c r="B28" s="110" t="s">
        <v>111</v>
      </c>
    </row>
    <row r="29" spans="1:2" ht="15.75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307</v>
      </c>
    </row>
    <row r="31" spans="1:2" ht="15.75" thickBot="1">
      <c r="A31" s="114"/>
      <c r="B31" s="112" t="s">
        <v>475</v>
      </c>
    </row>
    <row r="32" spans="1:2" ht="15.75" thickBot="1">
      <c r="A32" s="114"/>
      <c r="B32" s="112" t="s">
        <v>474</v>
      </c>
    </row>
    <row r="33" spans="1:2" ht="15.75" thickBot="1">
      <c r="A33" s="114"/>
      <c r="B33" s="112" t="s">
        <v>531</v>
      </c>
    </row>
    <row r="34" spans="1:2" ht="26.25" customHeight="1" thickBot="1">
      <c r="A34" s="114" t="s">
        <v>17</v>
      </c>
      <c r="B34" s="170" t="s">
        <v>112</v>
      </c>
    </row>
    <row r="35" spans="1:2" ht="30.75" thickBot="1">
      <c r="A35" s="114"/>
      <c r="B35" s="112" t="s">
        <v>508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509</v>
      </c>
    </row>
    <row r="38" spans="1:2" ht="20.25" customHeight="1" thickBot="1">
      <c r="A38" s="114" t="s">
        <v>20</v>
      </c>
      <c r="B38" s="112" t="s">
        <v>114</v>
      </c>
    </row>
    <row r="39" spans="1:2" ht="15.75" thickBot="1">
      <c r="A39" s="114"/>
      <c r="B39" s="112" t="s">
        <v>510</v>
      </c>
    </row>
    <row r="40" spans="1:2" ht="44.25" customHeight="1" thickBot="1">
      <c r="A40" s="114" t="s">
        <v>22</v>
      </c>
      <c r="B40" s="112" t="s">
        <v>115</v>
      </c>
    </row>
    <row r="41" spans="1:2" ht="15.75" thickBot="1">
      <c r="A41" s="114"/>
      <c r="B41" s="112" t="s">
        <v>511</v>
      </c>
    </row>
    <row r="42" spans="1:2" ht="29.25" customHeight="1" thickBot="1">
      <c r="A42" s="114" t="s">
        <v>116</v>
      </c>
      <c r="B42" s="112" t="s">
        <v>117</v>
      </c>
    </row>
    <row r="43" spans="1:2" ht="15.75" thickBot="1">
      <c r="A43" s="114"/>
      <c r="B43" s="112" t="s">
        <v>512</v>
      </c>
    </row>
    <row r="44" spans="1:2" ht="38.25" customHeight="1" thickBot="1">
      <c r="A44" s="114" t="s">
        <v>118</v>
      </c>
      <c r="B44" s="112" t="s">
        <v>340</v>
      </c>
    </row>
    <row r="45" spans="1:2" ht="15.75" thickBot="1">
      <c r="A45" s="114"/>
      <c r="B45" s="112" t="s">
        <v>513</v>
      </c>
    </row>
    <row r="46" spans="1:2" ht="27" customHeight="1" thickBot="1">
      <c r="A46" s="114" t="s">
        <v>119</v>
      </c>
      <c r="B46" s="112" t="s">
        <v>120</v>
      </c>
    </row>
    <row r="47" spans="1:2" ht="15.75" thickBot="1">
      <c r="A47" s="114"/>
      <c r="B47" s="112" t="s">
        <v>514</v>
      </c>
    </row>
    <row r="48" spans="1:2" ht="34.5" customHeight="1" thickBot="1">
      <c r="A48" s="114" t="s">
        <v>121</v>
      </c>
      <c r="B48" s="112" t="s">
        <v>407</v>
      </c>
    </row>
    <row r="49" spans="1:2" ht="24.75" customHeight="1" thickBot="1">
      <c r="A49" s="115" t="s">
        <v>122</v>
      </c>
      <c r="B49" s="112" t="s">
        <v>68</v>
      </c>
    </row>
    <row r="50" spans="1:2" ht="15.75" thickBot="1">
      <c r="A50" s="115"/>
      <c r="B50" s="447" t="s">
        <v>516</v>
      </c>
    </row>
    <row r="51" spans="1:2" ht="23.25" customHeight="1" thickBot="1">
      <c r="A51" s="115" t="s">
        <v>123</v>
      </c>
      <c r="B51" s="112" t="s">
        <v>515</v>
      </c>
    </row>
    <row r="52" spans="1:2" ht="15.75" thickBot="1">
      <c r="A52" s="115"/>
      <c r="B52" s="447" t="s">
        <v>516</v>
      </c>
    </row>
    <row r="53" spans="1:2" ht="16.5" customHeight="1" thickBot="1">
      <c r="A53" s="115" t="s">
        <v>124</v>
      </c>
      <c r="B53" s="112" t="s">
        <v>70</v>
      </c>
    </row>
    <row r="54" spans="1:2" ht="15.75" thickBot="1">
      <c r="A54" s="114"/>
      <c r="B54" s="112" t="s">
        <v>517</v>
      </c>
    </row>
    <row r="55" spans="1:2" ht="39" customHeight="1" thickBot="1">
      <c r="A55" s="114" t="s">
        <v>125</v>
      </c>
      <c r="B55" s="112" t="s">
        <v>154</v>
      </c>
    </row>
    <row r="56" spans="1:2" ht="15.75" thickBot="1">
      <c r="A56" s="114"/>
      <c r="B56" s="112" t="s">
        <v>518</v>
      </c>
    </row>
    <row r="57" spans="1:2" ht="34.5" customHeight="1" thickBot="1">
      <c r="A57" s="114" t="s">
        <v>126</v>
      </c>
      <c r="B57" s="112" t="s">
        <v>127</v>
      </c>
    </row>
    <row r="58" spans="1:2" ht="15.75" thickBot="1">
      <c r="A58" s="114"/>
      <c r="B58" s="112" t="s">
        <v>519</v>
      </c>
    </row>
    <row r="59" spans="1:2" ht="36" customHeight="1" thickBot="1">
      <c r="A59" s="114" t="s">
        <v>128</v>
      </c>
      <c r="B59" s="112" t="s">
        <v>129</v>
      </c>
    </row>
    <row r="60" spans="1:2" ht="15.75" thickBot="1">
      <c r="A60" s="114"/>
      <c r="B60" s="112" t="s">
        <v>520</v>
      </c>
    </row>
    <row r="61" spans="1:2" ht="37.5" customHeight="1" thickBot="1">
      <c r="A61" s="114" t="s">
        <v>130</v>
      </c>
      <c r="B61" s="112" t="s">
        <v>131</v>
      </c>
    </row>
    <row r="62" spans="1:2" ht="15.75" thickBot="1">
      <c r="A62" s="114"/>
      <c r="B62" s="112" t="s">
        <v>476</v>
      </c>
    </row>
    <row r="63" spans="1:2" ht="15.75" thickBot="1">
      <c r="A63" s="114"/>
      <c r="B63" s="112" t="s">
        <v>521</v>
      </c>
    </row>
    <row r="64" spans="1:2" ht="24" customHeight="1" thickBot="1">
      <c r="A64" s="114" t="s">
        <v>132</v>
      </c>
      <c r="B64" s="112" t="s">
        <v>133</v>
      </c>
    </row>
    <row r="65" spans="1:2" ht="15.75" thickBot="1">
      <c r="A65" s="114"/>
      <c r="B65" s="112" t="s">
        <v>522</v>
      </c>
    </row>
    <row r="66" spans="1:2" ht="20.25" customHeight="1" thickBot="1">
      <c r="A66" s="114" t="s">
        <v>134</v>
      </c>
      <c r="B66" s="112" t="s">
        <v>135</v>
      </c>
    </row>
    <row r="67" spans="1:2" ht="15.75" thickBot="1">
      <c r="A67" s="114"/>
      <c r="B67" s="112" t="s">
        <v>344</v>
      </c>
    </row>
    <row r="68" spans="1:2" ht="15.75" thickBot="1">
      <c r="A68" s="109" t="s">
        <v>136</v>
      </c>
      <c r="B68" s="111" t="s">
        <v>523</v>
      </c>
    </row>
    <row r="69" spans="1:2" ht="15.75" thickBot="1">
      <c r="A69" s="109"/>
      <c r="B69" s="111"/>
    </row>
    <row r="70" spans="1:2" ht="15.75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137</v>
      </c>
    </row>
    <row r="72" spans="1:2" ht="15.75" thickBot="1">
      <c r="A72" s="114"/>
      <c r="B72" s="112" t="s">
        <v>524</v>
      </c>
    </row>
    <row r="73" spans="1:2" ht="39.75" customHeight="1" thickBot="1">
      <c r="A73" s="116" t="s">
        <v>138</v>
      </c>
      <c r="B73" s="179" t="s">
        <v>139</v>
      </c>
    </row>
    <row r="74" spans="1:2" ht="15.75" thickBot="1">
      <c r="A74" s="114"/>
      <c r="B74" s="112" t="s">
        <v>525</v>
      </c>
    </row>
    <row r="75" spans="1:2" ht="38.25" customHeight="1" thickBot="1">
      <c r="A75" s="116" t="s">
        <v>140</v>
      </c>
      <c r="B75" s="179" t="s">
        <v>141</v>
      </c>
    </row>
    <row r="76" spans="1:2" ht="15.75" thickBot="1">
      <c r="A76" s="114"/>
      <c r="B76" s="112" t="s">
        <v>526</v>
      </c>
    </row>
    <row r="77" spans="1:2" ht="51" customHeight="1" thickBot="1">
      <c r="A77" s="114" t="s">
        <v>142</v>
      </c>
      <c r="B77" s="112" t="s">
        <v>143</v>
      </c>
    </row>
    <row r="78" spans="1:2" ht="15.75" thickBot="1">
      <c r="A78" s="114"/>
      <c r="B78" s="112" t="s">
        <v>151</v>
      </c>
    </row>
    <row r="79" spans="1:2" ht="15.75" thickBot="1">
      <c r="A79" s="109" t="s">
        <v>144</v>
      </c>
      <c r="B79" s="111" t="s">
        <v>297</v>
      </c>
    </row>
    <row r="80" spans="1:2" ht="15.75" thickBot="1">
      <c r="A80" s="109"/>
      <c r="B80" s="112" t="s">
        <v>527</v>
      </c>
    </row>
    <row r="81" spans="1:3" ht="38.25" customHeight="1" thickBot="1">
      <c r="A81" s="114" t="s">
        <v>55</v>
      </c>
      <c r="B81" s="112" t="s">
        <v>145</v>
      </c>
    </row>
    <row r="82" spans="1:3" ht="15.75" thickBot="1">
      <c r="A82" s="116"/>
      <c r="B82" s="112" t="s">
        <v>345</v>
      </c>
    </row>
    <row r="83" spans="1:3" ht="15">
      <c r="A83" s="117"/>
      <c r="B83" s="117"/>
    </row>
    <row r="84" spans="1:3" ht="15">
      <c r="A84" s="117"/>
      <c r="B84" s="117"/>
    </row>
    <row r="85" spans="1:3" ht="15">
      <c r="A85" s="117"/>
      <c r="B85" s="117"/>
    </row>
    <row r="86" spans="1:3" ht="15">
      <c r="A86" s="117"/>
      <c r="B86" s="117"/>
    </row>
    <row r="87" spans="1:3" ht="15">
      <c r="A87" s="117"/>
      <c r="B87" s="117"/>
    </row>
    <row r="88" spans="1:3" ht="15">
      <c r="A88" s="117"/>
      <c r="B88" s="117"/>
    </row>
    <row r="89" spans="1:3" ht="15">
      <c r="A89" s="117"/>
      <c r="B89" s="117"/>
    </row>
    <row r="90" spans="1:3" ht="15">
      <c r="A90" s="117"/>
      <c r="B90" s="117"/>
    </row>
    <row r="91" spans="1:3" ht="15">
      <c r="A91" s="117"/>
      <c r="B91" s="117"/>
    </row>
    <row r="92" spans="1:3" ht="15">
      <c r="A92" s="117"/>
      <c r="B92" s="117"/>
    </row>
    <row r="93" spans="1:3" ht="15">
      <c r="A93" s="117"/>
      <c r="B93" s="117"/>
    </row>
    <row r="94" spans="1:3" ht="15">
      <c r="A94" s="117"/>
      <c r="B94" s="308"/>
    </row>
    <row r="95" spans="1:3" ht="15">
      <c r="A95" s="117"/>
      <c r="B95" s="117"/>
    </row>
    <row r="96" spans="1:3">
      <c r="A96" s="7"/>
      <c r="B96" s="307" t="s">
        <v>528</v>
      </c>
      <c r="C96" s="177"/>
    </row>
    <row r="97" spans="1:3">
      <c r="A97" s="8"/>
      <c r="B97" s="441" t="s">
        <v>494</v>
      </c>
      <c r="C97" s="178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ht="21.95" customHeight="1">
      <c r="B1" s="453" t="str">
        <f>'NAZWA JEDNOSTKI,SPORZĄDZIŁ,DATA'!B3</f>
        <v>Szkoła Podstawowa Nr 51 im. Stefana Linkego</v>
      </c>
      <c r="C1" s="453"/>
    </row>
    <row r="2" spans="2:8" ht="21.95" customHeight="1">
      <c r="B2" s="453"/>
      <c r="C2" s="453"/>
    </row>
    <row r="4" spans="2:8" ht="15.75">
      <c r="B4" s="472" t="s">
        <v>373</v>
      </c>
      <c r="C4" s="472"/>
      <c r="D4" s="472"/>
      <c r="E4" s="472"/>
      <c r="F4" s="472"/>
      <c r="G4" s="472"/>
      <c r="H4" s="472"/>
    </row>
    <row r="6" spans="2:8" ht="15.7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 t="str">
        <f>'NAZWA JEDNOSTKI,SPORZĄDZIŁ,DATA'!H3</f>
        <v>Magdalena Rogalska</v>
      </c>
      <c r="D17" s="400" t="str">
        <f>'NAZWA JEDNOSTKI,SPORZĄDZIŁ,DATA'!I3</f>
        <v>2023-02-15</v>
      </c>
    </row>
    <row r="18" spans="3:5">
      <c r="C18" t="s">
        <v>437</v>
      </c>
      <c r="D18" t="s">
        <v>436</v>
      </c>
    </row>
    <row r="20" spans="3:5">
      <c r="E20" s="336"/>
    </row>
    <row r="23" spans="3:5">
      <c r="C23" t="s">
        <v>441</v>
      </c>
    </row>
    <row r="24" spans="3:5">
      <c r="C24" t="s">
        <v>442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4"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453" t="str">
        <f>'NAZWA JEDNOSTKI,SPORZĄDZIŁ,DATA'!B3</f>
        <v>Szkoła Podstawowa Nr 51 im. Stefana Linkego</v>
      </c>
      <c r="C1" s="453"/>
    </row>
    <row r="2" spans="2:5" ht="21.95" customHeight="1">
      <c r="B2" s="453"/>
      <c r="C2" s="453"/>
    </row>
    <row r="4" spans="2:5" ht="15.75">
      <c r="B4" s="172" t="s">
        <v>374</v>
      </c>
      <c r="C4" s="172"/>
      <c r="D4" s="173"/>
    </row>
    <row r="6" spans="2:5" ht="15.75" thickBot="1"/>
    <row r="7" spans="2:5" ht="40.5" customHeight="1" thickBot="1">
      <c r="B7" s="435" t="s">
        <v>78</v>
      </c>
      <c r="C7" s="185" t="s">
        <v>486</v>
      </c>
    </row>
    <row r="8" spans="2:5" ht="38.25" customHeight="1">
      <c r="B8" s="436" t="s">
        <v>488</v>
      </c>
      <c r="C8" s="219"/>
    </row>
    <row r="9" spans="2:5" ht="16.5" customHeight="1">
      <c r="B9" s="436" t="s">
        <v>487</v>
      </c>
      <c r="C9" s="219"/>
    </row>
    <row r="10" spans="2:5" ht="27.75" customHeight="1">
      <c r="B10" s="437" t="s">
        <v>334</v>
      </c>
      <c r="C10" s="220"/>
    </row>
    <row r="11" spans="2:5" ht="33" customHeight="1" thickBot="1">
      <c r="B11" s="438" t="s">
        <v>335</v>
      </c>
      <c r="C11" s="221"/>
      <c r="E11" s="101"/>
    </row>
    <row r="12" spans="2:5" ht="33" customHeight="1"/>
    <row r="13" spans="2:5" ht="12" customHeight="1"/>
    <row r="15" spans="2:5">
      <c r="B15" t="str">
        <f>'NAZWA JEDNOSTKI,SPORZĄDZIŁ,DATA'!H3</f>
        <v>Magdalena Rogalska</v>
      </c>
      <c r="C15" s="400" t="str">
        <f>'NAZWA JEDNOSTKI,SPORZĄDZIŁ,DATA'!I3</f>
        <v>2023-02-15</v>
      </c>
    </row>
    <row r="16" spans="2:5">
      <c r="B16" t="s">
        <v>444</v>
      </c>
      <c r="C16" t="s">
        <v>146</v>
      </c>
    </row>
    <row r="22" spans="2:2">
      <c r="B22" t="s">
        <v>441</v>
      </c>
    </row>
    <row r="23" spans="2:2">
      <c r="B23" t="s">
        <v>442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A4"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453" t="str">
        <f>'NAZWA JEDNOSTKI,SPORZĄDZIŁ,DATA'!B3</f>
        <v>Szkoła Podstawowa Nr 51 im. Stefana Linkego</v>
      </c>
      <c r="E1" s="101"/>
    </row>
    <row r="2" spans="2:9" ht="21.95" customHeight="1">
      <c r="C2" s="453"/>
    </row>
    <row r="5" spans="2:9" ht="15.75">
      <c r="B5" s="472" t="s">
        <v>375</v>
      </c>
      <c r="C5" s="472"/>
      <c r="D5" s="472"/>
      <c r="E5" s="472"/>
      <c r="F5" s="472"/>
      <c r="G5" s="173"/>
      <c r="H5" s="173"/>
      <c r="I5" s="173"/>
    </row>
    <row r="8" spans="2:9" ht="15.75" thickBot="1"/>
    <row r="9" spans="2:9" ht="34.5" customHeight="1" thickBot="1">
      <c r="B9" s="132" t="s">
        <v>0</v>
      </c>
      <c r="C9" s="133" t="s">
        <v>78</v>
      </c>
      <c r="D9" s="480" t="s">
        <v>469</v>
      </c>
      <c r="E9" s="525"/>
      <c r="F9" s="134" t="s">
        <v>470</v>
      </c>
    </row>
    <row r="10" spans="2:9" ht="37.5" customHeight="1">
      <c r="B10" s="175" t="s">
        <v>11</v>
      </c>
      <c r="C10" s="378" t="s">
        <v>336</v>
      </c>
      <c r="D10" s="526">
        <v>0</v>
      </c>
      <c r="E10" s="527"/>
      <c r="F10" s="379">
        <v>0</v>
      </c>
    </row>
    <row r="11" spans="2:9" ht="37.5" customHeight="1" thickBot="1">
      <c r="B11" s="176" t="s">
        <v>28</v>
      </c>
      <c r="C11" s="162" t="s">
        <v>343</v>
      </c>
      <c r="D11" s="528">
        <v>0</v>
      </c>
      <c r="E11" s="529"/>
      <c r="F11" s="214">
        <v>0</v>
      </c>
    </row>
    <row r="16" spans="2:9">
      <c r="C16" t="str">
        <f>'NAZWA JEDNOSTKI,SPORZĄDZIŁ,DATA'!H3</f>
        <v>Magdalena Rogalska</v>
      </c>
      <c r="D16" s="400" t="str">
        <f>'NAZWA JEDNOSTKI,SPORZĄDZIŁ,DATA'!I3</f>
        <v>2023-02-15</v>
      </c>
    </row>
    <row r="17" spans="3:4">
      <c r="C17" t="s">
        <v>445</v>
      </c>
      <c r="D17" t="s">
        <v>446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453" t="str">
        <f>'NAZWA JEDNOSTKI,SPORZĄDZIŁ,DATA'!B3</f>
        <v>Szkoła Podstawowa Nr 51 im. Stefana Linkego</v>
      </c>
      <c r="B1" s="453"/>
    </row>
    <row r="2" spans="1:3" ht="21.95" customHeight="1">
      <c r="A2" s="453"/>
      <c r="B2" s="453"/>
    </row>
    <row r="4" spans="1:3" ht="15.75">
      <c r="A4" s="472" t="s">
        <v>471</v>
      </c>
      <c r="B4" s="472"/>
      <c r="C4" s="472"/>
    </row>
    <row r="5" spans="1:3" ht="15.75" customHeight="1">
      <c r="A5" s="129"/>
      <c r="B5" s="129"/>
      <c r="C5" s="129"/>
    </row>
    <row r="7" spans="1:3" ht="15.75" thickBot="1"/>
    <row r="8" spans="1:3" ht="21.75" customHeight="1" thickBot="1">
      <c r="A8" s="132" t="s">
        <v>0</v>
      </c>
      <c r="B8" s="133" t="s">
        <v>78</v>
      </c>
      <c r="C8" s="134" t="s">
        <v>277</v>
      </c>
    </row>
    <row r="9" spans="1:3" ht="24.75" customHeight="1" thickBot="1">
      <c r="A9" s="131" t="s">
        <v>11</v>
      </c>
      <c r="B9" s="234" t="s">
        <v>298</v>
      </c>
      <c r="C9" s="257">
        <f>C10</f>
        <v>0</v>
      </c>
    </row>
    <row r="10" spans="1:3" ht="24" customHeight="1" thickBot="1">
      <c r="A10" s="104" t="s">
        <v>13</v>
      </c>
      <c r="B10" s="99" t="s">
        <v>299</v>
      </c>
      <c r="C10" s="215">
        <v>0</v>
      </c>
    </row>
    <row r="11" spans="1:3" ht="24" customHeight="1" thickBot="1">
      <c r="A11" s="104" t="s">
        <v>28</v>
      </c>
      <c r="B11" s="236" t="s">
        <v>303</v>
      </c>
      <c r="C11" s="256">
        <f>C12+C13+C14+C15</f>
        <v>0</v>
      </c>
    </row>
    <row r="12" spans="1:3" ht="33" customHeight="1">
      <c r="A12" s="104" t="s">
        <v>97</v>
      </c>
      <c r="B12" s="99" t="s">
        <v>302</v>
      </c>
      <c r="C12" s="213">
        <v>0</v>
      </c>
    </row>
    <row r="13" spans="1:3" ht="31.5" customHeight="1">
      <c r="A13" s="104" t="s">
        <v>138</v>
      </c>
      <c r="B13" s="150" t="s">
        <v>301</v>
      </c>
      <c r="C13" s="213">
        <v>0</v>
      </c>
    </row>
    <row r="14" spans="1:3" ht="34.5" customHeight="1">
      <c r="A14" s="130" t="s">
        <v>140</v>
      </c>
      <c r="B14" s="99" t="s">
        <v>300</v>
      </c>
      <c r="C14" s="213">
        <v>0</v>
      </c>
    </row>
    <row r="15" spans="1:3" ht="28.5" customHeight="1" thickBot="1">
      <c r="A15" s="190" t="s">
        <v>142</v>
      </c>
      <c r="B15" s="105" t="s">
        <v>10</v>
      </c>
      <c r="C15" s="214">
        <v>0</v>
      </c>
    </row>
    <row r="17" spans="1:3" ht="15.75">
      <c r="A17" s="530"/>
      <c r="B17" s="531"/>
    </row>
    <row r="18" spans="1:3" ht="15.75">
      <c r="A18" s="166"/>
    </row>
    <row r="19" spans="1:3" ht="15.75">
      <c r="A19" s="166"/>
    </row>
    <row r="20" spans="1:3" ht="15" customHeight="1">
      <c r="B20" t="str">
        <f>'NAZWA JEDNOSTKI,SPORZĄDZIŁ,DATA'!H3</f>
        <v>Magdalena Rogalska</v>
      </c>
      <c r="C20" s="400" t="str">
        <f>'NAZWA JEDNOSTKI,SPORZĄDZIŁ,DATA'!I3</f>
        <v>2023-02-15</v>
      </c>
    </row>
    <row r="21" spans="1:3" ht="13.5" customHeight="1">
      <c r="B21" t="s">
        <v>439</v>
      </c>
      <c r="C21" t="s">
        <v>447</v>
      </c>
    </row>
    <row r="26" spans="1:3">
      <c r="B26" t="s">
        <v>441</v>
      </c>
    </row>
    <row r="27" spans="1:3">
      <c r="B27" t="s">
        <v>442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opLeftCell="A13" zoomScaleNormal="100" workbookViewId="0">
      <selection activeCell="J26" sqref="J26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542" t="str">
        <f>'NAZWA JEDNOSTKI,SPORZĄDZIŁ,DATA'!B3</f>
        <v>Szkoła Podstawowa Nr 51 im. Stefana Linkego</v>
      </c>
      <c r="B1" s="542"/>
      <c r="C1" s="542"/>
      <c r="D1" s="542"/>
      <c r="E1" s="10"/>
      <c r="F1" s="10"/>
      <c r="G1" s="536" t="s">
        <v>165</v>
      </c>
      <c r="H1" s="536"/>
      <c r="I1" s="536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542"/>
      <c r="B2" s="542"/>
      <c r="C2" s="542"/>
      <c r="D2" s="542"/>
      <c r="E2" s="10"/>
      <c r="F2" s="10"/>
      <c r="G2" s="536" t="s">
        <v>152</v>
      </c>
      <c r="H2" s="536"/>
      <c r="I2" s="536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38" t="s">
        <v>438</v>
      </c>
      <c r="B6" s="538"/>
      <c r="C6" s="538"/>
      <c r="D6" s="538"/>
      <c r="E6" s="538"/>
      <c r="F6" s="538"/>
      <c r="G6" s="538"/>
      <c r="H6" s="538"/>
      <c r="I6" s="538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34" t="s">
        <v>155</v>
      </c>
      <c r="B7" s="534"/>
      <c r="C7" s="534"/>
      <c r="D7" s="534"/>
      <c r="E7" s="534"/>
      <c r="F7" s="534"/>
      <c r="G7" s="534"/>
      <c r="H7" s="534"/>
      <c r="I7" s="534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9"/>
      <c r="B8" s="539"/>
      <c r="C8" s="539"/>
      <c r="D8" s="539"/>
      <c r="E8" s="539"/>
      <c r="F8" s="539"/>
      <c r="G8" s="539"/>
      <c r="H8" s="539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37" t="s">
        <v>490</v>
      </c>
      <c r="B10" s="537"/>
      <c r="C10" s="537"/>
      <c r="D10" s="537"/>
      <c r="E10" s="537"/>
      <c r="F10" s="537"/>
      <c r="G10" s="537"/>
      <c r="H10" s="537"/>
      <c r="I10" s="537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40" t="s">
        <v>157</v>
      </c>
      <c r="B11" s="540"/>
      <c r="C11" s="540"/>
      <c r="D11" s="540"/>
      <c r="E11" s="540"/>
      <c r="F11" s="540"/>
      <c r="G11" s="540"/>
      <c r="H11" s="540"/>
      <c r="I11" s="54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36" t="s">
        <v>158</v>
      </c>
      <c r="B12" s="536"/>
      <c r="C12" s="536"/>
      <c r="D12" s="536"/>
      <c r="E12" s="536"/>
      <c r="F12" s="536"/>
      <c r="G12" s="536"/>
      <c r="H12" s="536"/>
      <c r="I12" s="536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41" t="s">
        <v>159</v>
      </c>
      <c r="B13" s="541"/>
      <c r="C13" s="541"/>
      <c r="D13" s="541"/>
      <c r="E13" s="541"/>
      <c r="F13" s="541"/>
      <c r="G13" s="541"/>
      <c r="H13" s="541"/>
      <c r="I13" s="541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161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293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37" t="s">
        <v>162</v>
      </c>
      <c r="B17" s="537"/>
      <c r="C17" s="537"/>
      <c r="D17" s="537"/>
      <c r="E17" s="537"/>
      <c r="F17" s="537"/>
      <c r="G17" s="537"/>
      <c r="H17" s="537"/>
      <c r="I17" s="537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37" t="s">
        <v>163</v>
      </c>
      <c r="B18" s="537"/>
      <c r="C18" s="537"/>
      <c r="D18" s="537"/>
      <c r="E18" s="537"/>
      <c r="F18" s="537"/>
      <c r="G18" s="537"/>
      <c r="H18" s="537"/>
      <c r="I18" s="537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37" t="s">
        <v>164</v>
      </c>
      <c r="B19" s="537"/>
      <c r="C19" s="537"/>
      <c r="D19" s="537"/>
      <c r="E19" s="537"/>
      <c r="F19" s="537"/>
      <c r="G19" s="537"/>
      <c r="H19" s="537"/>
      <c r="I19" s="537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36"/>
      <c r="B20" s="536"/>
      <c r="C20" s="536"/>
      <c r="D20" s="536"/>
      <c r="E20" s="536"/>
      <c r="F20" s="536"/>
      <c r="G20" s="536"/>
      <c r="H20" s="536"/>
      <c r="I20" s="53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499</v>
      </c>
      <c r="B21" s="10"/>
      <c r="C21" s="10"/>
      <c r="D21" s="533" t="str">
        <f>'NAZWA JEDNOSTKI,SPORZĄDZIŁ,DATA'!I3</f>
        <v>2023-02-15</v>
      </c>
      <c r="E21" s="534"/>
      <c r="F21" s="534" t="s">
        <v>500</v>
      </c>
      <c r="G21" s="534"/>
      <c r="H21" s="534"/>
      <c r="I21" s="534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34" t="s">
        <v>472</v>
      </c>
      <c r="B22" s="534"/>
      <c r="C22" s="534"/>
      <c r="D22" s="534" t="s">
        <v>361</v>
      </c>
      <c r="E22" s="534"/>
      <c r="F22" s="532" t="s">
        <v>492</v>
      </c>
      <c r="G22" s="532"/>
      <c r="H22" s="532"/>
      <c r="I22" s="532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0"/>
      <c r="B24" s="535"/>
      <c r="C24" s="535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zoomScaleNormal="100" zoomScaleSheetLayoutView="100" workbookViewId="0">
      <selection activeCell="F27" sqref="F27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542" t="str">
        <f>'NAZWA JEDNOSTKI,SPORZĄDZIŁ,DATA'!B3</f>
        <v>Szkoła Podstawowa Nr 51 im. Stefana Linkego</v>
      </c>
      <c r="C1" s="18"/>
      <c r="D1" s="18"/>
      <c r="E1" s="10"/>
      <c r="F1" s="419" t="s">
        <v>202</v>
      </c>
      <c r="G1" s="19"/>
    </row>
    <row r="2" spans="1:13" ht="21.95" customHeight="1">
      <c r="B2" s="542"/>
      <c r="C2" s="21"/>
      <c r="D2" s="22" t="s">
        <v>166</v>
      </c>
      <c r="E2" s="22"/>
      <c r="F2" s="420" t="s">
        <v>152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53" t="s">
        <v>167</v>
      </c>
      <c r="B5" s="553"/>
      <c r="C5" s="553"/>
      <c r="D5" s="553"/>
      <c r="E5" s="553"/>
      <c r="F5" s="553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54"/>
      <c r="B7" s="554"/>
      <c r="C7" s="554"/>
      <c r="D7" s="554"/>
      <c r="E7" s="554"/>
      <c r="F7" s="554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55" t="s">
        <v>0</v>
      </c>
      <c r="B10" s="556" t="s">
        <v>168</v>
      </c>
      <c r="C10" s="557" t="s">
        <v>169</v>
      </c>
      <c r="D10" s="556"/>
      <c r="E10" s="556"/>
      <c r="F10" s="557" t="s">
        <v>170</v>
      </c>
      <c r="G10" s="558"/>
      <c r="H10" s="558"/>
      <c r="I10" s="558"/>
      <c r="J10" s="558"/>
      <c r="K10" s="560"/>
      <c r="L10" s="560"/>
      <c r="M10" s="558"/>
    </row>
    <row r="11" spans="1:13">
      <c r="A11" s="555"/>
      <c r="B11" s="556"/>
      <c r="C11" s="556"/>
      <c r="D11" s="556"/>
      <c r="E11" s="556"/>
      <c r="F11" s="556"/>
      <c r="G11" s="559"/>
      <c r="H11" s="559"/>
      <c r="I11" s="559"/>
      <c r="J11" s="559"/>
      <c r="K11" s="560"/>
      <c r="L11" s="559"/>
      <c r="M11" s="559"/>
    </row>
    <row r="12" spans="1:13" ht="9" customHeight="1">
      <c r="A12" s="555"/>
      <c r="B12" s="556"/>
      <c r="C12" s="556"/>
      <c r="D12" s="556"/>
      <c r="E12" s="556"/>
      <c r="F12" s="556"/>
      <c r="G12" s="559"/>
      <c r="H12" s="559"/>
      <c r="I12" s="559"/>
      <c r="J12" s="559"/>
      <c r="K12" s="560"/>
      <c r="L12" s="559"/>
      <c r="M12" s="559"/>
    </row>
    <row r="13" spans="1:13" ht="13.5">
      <c r="A13" s="34">
        <v>1</v>
      </c>
      <c r="B13" s="32" t="s">
        <v>24</v>
      </c>
      <c r="C13" s="543" t="s">
        <v>455</v>
      </c>
      <c r="D13" s="544"/>
      <c r="E13" s="545"/>
      <c r="F13" s="417" t="s">
        <v>501</v>
      </c>
      <c r="G13" s="546"/>
      <c r="H13" s="546"/>
      <c r="I13" s="546"/>
      <c r="J13" s="546"/>
      <c r="K13" s="33"/>
      <c r="L13" s="547"/>
      <c r="M13" s="547"/>
    </row>
    <row r="14" spans="1:13" ht="13.5">
      <c r="A14" s="34">
        <v>2</v>
      </c>
      <c r="B14" s="32" t="s">
        <v>14</v>
      </c>
      <c r="C14" s="543" t="s">
        <v>455</v>
      </c>
      <c r="D14" s="544"/>
      <c r="E14" s="545"/>
      <c r="F14" s="37" t="s">
        <v>501</v>
      </c>
      <c r="G14" s="548"/>
      <c r="H14" s="548"/>
      <c r="I14" s="548"/>
      <c r="J14" s="548"/>
      <c r="K14" s="35"/>
      <c r="L14" s="552"/>
      <c r="M14" s="552"/>
    </row>
    <row r="15" spans="1:13" ht="25.5">
      <c r="A15" s="34">
        <v>3</v>
      </c>
      <c r="B15" s="103" t="s">
        <v>294</v>
      </c>
      <c r="C15" s="563" t="s">
        <v>306</v>
      </c>
      <c r="D15" s="564"/>
      <c r="E15" s="565"/>
      <c r="F15" s="417" t="s">
        <v>306</v>
      </c>
      <c r="G15" s="102"/>
      <c r="H15" s="102"/>
      <c r="I15" s="102"/>
      <c r="J15" s="102"/>
      <c r="K15" s="35"/>
      <c r="L15" s="35"/>
      <c r="M15" s="35"/>
    </row>
    <row r="16" spans="1:13" ht="13.5">
      <c r="A16" s="34">
        <v>4</v>
      </c>
      <c r="B16" s="32" t="s">
        <v>171</v>
      </c>
      <c r="C16" s="543" t="s">
        <v>455</v>
      </c>
      <c r="D16" s="544"/>
      <c r="E16" s="545"/>
      <c r="F16" s="417" t="s">
        <v>501</v>
      </c>
      <c r="G16" s="546"/>
      <c r="H16" s="548"/>
      <c r="I16" s="548"/>
      <c r="J16" s="548"/>
      <c r="K16" s="33"/>
      <c r="L16" s="547"/>
      <c r="M16" s="547"/>
    </row>
    <row r="17" spans="1:13" ht="13.5">
      <c r="A17" s="34">
        <v>5</v>
      </c>
      <c r="B17" s="32" t="s">
        <v>19</v>
      </c>
      <c r="C17" s="543" t="s">
        <v>455</v>
      </c>
      <c r="D17" s="544"/>
      <c r="E17" s="545"/>
      <c r="F17" s="417" t="s">
        <v>501</v>
      </c>
      <c r="G17" s="546"/>
      <c r="H17" s="548"/>
      <c r="I17" s="548"/>
      <c r="J17" s="548"/>
      <c r="K17" s="33"/>
      <c r="L17" s="547"/>
      <c r="M17" s="547"/>
    </row>
    <row r="18" spans="1:13" ht="13.5">
      <c r="A18" s="34">
        <v>6</v>
      </c>
      <c r="B18" s="32" t="s">
        <v>21</v>
      </c>
      <c r="C18" s="543" t="s">
        <v>455</v>
      </c>
      <c r="D18" s="544"/>
      <c r="E18" s="545"/>
      <c r="F18" s="417" t="s">
        <v>501</v>
      </c>
      <c r="G18" s="546"/>
      <c r="H18" s="546"/>
      <c r="I18" s="546"/>
      <c r="J18" s="546"/>
      <c r="K18" s="33"/>
      <c r="L18" s="547"/>
      <c r="M18" s="547"/>
    </row>
    <row r="19" spans="1:13" ht="13.5">
      <c r="A19" s="34">
        <v>7</v>
      </c>
      <c r="B19" s="32" t="s">
        <v>172</v>
      </c>
      <c r="C19" s="543" t="s">
        <v>455</v>
      </c>
      <c r="D19" s="544"/>
      <c r="E19" s="545"/>
      <c r="F19" s="417" t="s">
        <v>501</v>
      </c>
      <c r="G19" s="546"/>
      <c r="H19" s="546"/>
      <c r="I19" s="546"/>
      <c r="J19" s="546"/>
      <c r="K19" s="33"/>
      <c r="L19" s="547"/>
      <c r="M19" s="547"/>
    </row>
    <row r="20" spans="1:13" ht="13.5">
      <c r="A20" s="34">
        <v>8</v>
      </c>
      <c r="B20" s="32" t="s">
        <v>173</v>
      </c>
      <c r="C20" s="543" t="s">
        <v>455</v>
      </c>
      <c r="D20" s="544"/>
      <c r="E20" s="545"/>
      <c r="F20" s="37" t="s">
        <v>501</v>
      </c>
      <c r="G20" s="546"/>
      <c r="H20" s="548"/>
      <c r="I20" s="548"/>
      <c r="J20" s="548"/>
      <c r="K20" s="36"/>
      <c r="L20" s="562"/>
      <c r="M20" s="562"/>
    </row>
    <row r="21" spans="1:13" ht="13.5">
      <c r="A21" s="34">
        <v>9</v>
      </c>
      <c r="B21" s="32" t="s">
        <v>174</v>
      </c>
      <c r="C21" s="543" t="s">
        <v>306</v>
      </c>
      <c r="D21" s="544"/>
      <c r="E21" s="545"/>
      <c r="F21" s="37" t="s">
        <v>306</v>
      </c>
      <c r="G21" s="546"/>
      <c r="H21" s="548"/>
      <c r="I21" s="548"/>
      <c r="J21" s="548"/>
      <c r="K21" s="33"/>
      <c r="L21" s="547"/>
      <c r="M21" s="547"/>
    </row>
    <row r="22" spans="1:13" ht="13.5">
      <c r="A22" s="34">
        <v>10</v>
      </c>
      <c r="B22" s="32" t="s">
        <v>175</v>
      </c>
      <c r="C22" s="543" t="s">
        <v>306</v>
      </c>
      <c r="D22" s="544"/>
      <c r="E22" s="545"/>
      <c r="F22" s="37" t="s">
        <v>306</v>
      </c>
      <c r="G22" s="546"/>
      <c r="H22" s="548"/>
      <c r="I22" s="548"/>
      <c r="J22" s="548"/>
      <c r="K22" s="36"/>
      <c r="L22" s="562"/>
      <c r="M22" s="562"/>
    </row>
    <row r="23" spans="1:13" ht="13.5">
      <c r="A23" s="34">
        <v>11</v>
      </c>
      <c r="B23" s="32" t="s">
        <v>176</v>
      </c>
      <c r="C23" s="543" t="s">
        <v>306</v>
      </c>
      <c r="D23" s="544"/>
      <c r="E23" s="545"/>
      <c r="F23" s="37" t="s">
        <v>306</v>
      </c>
      <c r="G23" s="561"/>
      <c r="H23" s="561"/>
      <c r="I23" s="561"/>
      <c r="J23" s="561"/>
      <c r="K23" s="35"/>
      <c r="L23" s="552"/>
      <c r="M23" s="552"/>
    </row>
    <row r="24" spans="1:13" ht="13.5">
      <c r="A24" s="34">
        <v>12</v>
      </c>
      <c r="B24" s="32" t="s">
        <v>177</v>
      </c>
      <c r="C24" s="543" t="s">
        <v>306</v>
      </c>
      <c r="D24" s="544"/>
      <c r="E24" s="545"/>
      <c r="F24" s="37" t="s">
        <v>306</v>
      </c>
      <c r="G24" s="561"/>
      <c r="H24" s="561"/>
      <c r="I24" s="561"/>
      <c r="J24" s="561"/>
      <c r="K24" s="35"/>
      <c r="L24" s="552"/>
      <c r="M24" s="552"/>
    </row>
    <row r="25" spans="1:13" ht="13.5">
      <c r="A25" s="34">
        <v>13</v>
      </c>
      <c r="B25" s="32" t="s">
        <v>178</v>
      </c>
      <c r="C25" s="543" t="s">
        <v>306</v>
      </c>
      <c r="D25" s="544"/>
      <c r="E25" s="545"/>
      <c r="F25" s="37" t="s">
        <v>306</v>
      </c>
      <c r="G25" s="561"/>
      <c r="H25" s="561"/>
      <c r="I25" s="561"/>
      <c r="J25" s="561"/>
      <c r="K25" s="35"/>
      <c r="L25" s="552"/>
      <c r="M25" s="552"/>
    </row>
    <row r="26" spans="1:13" ht="13.5">
      <c r="A26" s="34">
        <v>14</v>
      </c>
      <c r="B26" s="32" t="s">
        <v>179</v>
      </c>
      <c r="C26" s="543" t="s">
        <v>306</v>
      </c>
      <c r="D26" s="544"/>
      <c r="E26" s="545"/>
      <c r="F26" s="37" t="s">
        <v>306</v>
      </c>
      <c r="G26" s="561"/>
      <c r="H26" s="561"/>
      <c r="I26" s="561"/>
      <c r="J26" s="561"/>
      <c r="K26" s="35"/>
      <c r="L26" s="552"/>
      <c r="M26" s="552"/>
    </row>
    <row r="27" spans="1:13" ht="12.75" customHeight="1">
      <c r="A27" s="34">
        <v>15</v>
      </c>
      <c r="B27" s="32" t="s">
        <v>53</v>
      </c>
      <c r="C27" s="571" t="s">
        <v>457</v>
      </c>
      <c r="D27" s="572"/>
      <c r="E27" s="573"/>
      <c r="F27" s="37" t="s">
        <v>501</v>
      </c>
      <c r="G27" s="574"/>
      <c r="H27" s="574"/>
      <c r="I27" s="574"/>
      <c r="J27" s="574"/>
      <c r="K27" s="35"/>
      <c r="L27" s="552"/>
      <c r="M27" s="552"/>
    </row>
    <row r="28" spans="1:13" ht="13.5">
      <c r="A28" s="34">
        <v>16</v>
      </c>
      <c r="B28" s="32" t="s">
        <v>54</v>
      </c>
      <c r="C28" s="543" t="s">
        <v>306</v>
      </c>
      <c r="D28" s="544"/>
      <c r="E28" s="545"/>
      <c r="F28" s="37" t="s">
        <v>306</v>
      </c>
      <c r="G28" s="570"/>
      <c r="H28" s="570"/>
      <c r="I28" s="570"/>
      <c r="J28" s="570"/>
      <c r="K28" s="33"/>
      <c r="L28" s="547"/>
      <c r="M28" s="547"/>
    </row>
    <row r="29" spans="1:13" ht="12.75" customHeight="1">
      <c r="A29" s="34">
        <v>17</v>
      </c>
      <c r="B29" s="32" t="s">
        <v>56</v>
      </c>
      <c r="C29" s="543" t="s">
        <v>306</v>
      </c>
      <c r="D29" s="544"/>
      <c r="E29" s="545"/>
      <c r="F29" s="37" t="s">
        <v>306</v>
      </c>
      <c r="G29" s="546"/>
      <c r="H29" s="548"/>
      <c r="I29" s="548"/>
      <c r="J29" s="548"/>
      <c r="K29" s="434"/>
      <c r="L29" s="566"/>
      <c r="M29" s="566"/>
    </row>
    <row r="30" spans="1:13" ht="13.5">
      <c r="A30" s="34">
        <v>18</v>
      </c>
      <c r="B30" s="32" t="s">
        <v>58</v>
      </c>
      <c r="C30" s="543" t="s">
        <v>306</v>
      </c>
      <c r="D30" s="544"/>
      <c r="E30" s="545"/>
      <c r="F30" s="37" t="s">
        <v>306</v>
      </c>
      <c r="G30" s="567"/>
      <c r="H30" s="567"/>
      <c r="I30" s="567"/>
      <c r="J30" s="567"/>
      <c r="K30" s="35"/>
      <c r="L30" s="552"/>
      <c r="M30" s="552"/>
    </row>
    <row r="31" spans="1:13" ht="29.25" customHeight="1">
      <c r="A31" s="34">
        <v>19</v>
      </c>
      <c r="B31" s="32" t="s">
        <v>180</v>
      </c>
      <c r="C31" s="563" t="s">
        <v>456</v>
      </c>
      <c r="D31" s="564"/>
      <c r="E31" s="565"/>
      <c r="F31" s="37" t="s">
        <v>501</v>
      </c>
      <c r="G31" s="558"/>
      <c r="H31" s="558"/>
      <c r="I31" s="558"/>
      <c r="J31" s="558"/>
      <c r="K31" s="38"/>
      <c r="L31" s="568"/>
      <c r="M31" s="568"/>
    </row>
    <row r="32" spans="1:13" ht="24" customHeight="1">
      <c r="A32" s="34">
        <v>20</v>
      </c>
      <c r="B32" s="32" t="s">
        <v>181</v>
      </c>
      <c r="C32" s="563" t="s">
        <v>456</v>
      </c>
      <c r="D32" s="564"/>
      <c r="E32" s="565"/>
      <c r="F32" s="37" t="s">
        <v>501</v>
      </c>
      <c r="G32" s="569"/>
      <c r="H32" s="569"/>
      <c r="I32" s="569"/>
      <c r="J32" s="569"/>
      <c r="K32" s="38"/>
      <c r="L32" s="568"/>
      <c r="M32" s="568"/>
    </row>
    <row r="33" spans="1:15" ht="28.5" customHeight="1">
      <c r="A33" s="34">
        <v>21</v>
      </c>
      <c r="B33" s="32" t="s">
        <v>182</v>
      </c>
      <c r="C33" s="563" t="s">
        <v>456</v>
      </c>
      <c r="D33" s="564"/>
      <c r="E33" s="565"/>
      <c r="F33" s="37" t="s">
        <v>501</v>
      </c>
      <c r="G33" s="39"/>
      <c r="H33" s="40"/>
      <c r="I33" s="40"/>
      <c r="J33" s="40"/>
      <c r="K33" s="35"/>
      <c r="L33" s="568"/>
      <c r="M33" s="568"/>
    </row>
    <row r="34" spans="1:15" ht="27" customHeight="1">
      <c r="A34" s="34">
        <v>22</v>
      </c>
      <c r="B34" s="32" t="s">
        <v>183</v>
      </c>
      <c r="C34" s="563" t="s">
        <v>456</v>
      </c>
      <c r="D34" s="564"/>
      <c r="E34" s="565"/>
      <c r="F34" s="37" t="s">
        <v>501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184</v>
      </c>
      <c r="C35" s="543" t="s">
        <v>455</v>
      </c>
      <c r="D35" s="544"/>
      <c r="E35" s="545"/>
      <c r="F35" s="37" t="s">
        <v>501</v>
      </c>
      <c r="G35" s="40"/>
      <c r="H35" s="40"/>
      <c r="I35" s="40"/>
      <c r="J35" s="40"/>
      <c r="K35" s="35"/>
      <c r="L35" s="35"/>
      <c r="M35" s="35"/>
    </row>
    <row r="36" spans="1:15" ht="13.5">
      <c r="A36" s="34">
        <v>24</v>
      </c>
      <c r="B36" s="32" t="s">
        <v>185</v>
      </c>
      <c r="C36" s="543" t="s">
        <v>455</v>
      </c>
      <c r="D36" s="544"/>
      <c r="E36" s="545"/>
      <c r="F36" s="37" t="s">
        <v>501</v>
      </c>
      <c r="G36" s="40"/>
      <c r="H36" s="40"/>
      <c r="I36" s="40"/>
      <c r="J36" s="40"/>
      <c r="K36" s="35"/>
      <c r="L36" s="35"/>
      <c r="M36" s="35"/>
    </row>
    <row r="37" spans="1:15" ht="13.5">
      <c r="A37" s="34">
        <v>25</v>
      </c>
      <c r="B37" s="32" t="s">
        <v>186</v>
      </c>
      <c r="C37" s="571" t="s">
        <v>457</v>
      </c>
      <c r="D37" s="572"/>
      <c r="E37" s="573"/>
      <c r="F37" s="37" t="s">
        <v>501</v>
      </c>
      <c r="G37" s="40"/>
      <c r="H37" s="40"/>
      <c r="I37" s="40"/>
      <c r="J37" s="40"/>
      <c r="K37" s="35"/>
      <c r="L37" s="35"/>
      <c r="M37" s="35"/>
    </row>
    <row r="38" spans="1:15" ht="13.5">
      <c r="A38" s="34">
        <v>26</v>
      </c>
      <c r="B38" s="32" t="s">
        <v>187</v>
      </c>
      <c r="C38" s="563" t="s">
        <v>454</v>
      </c>
      <c r="D38" s="564"/>
      <c r="E38" s="565"/>
      <c r="F38" s="37" t="s">
        <v>501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5">
      <c r="A39" s="34">
        <v>27</v>
      </c>
      <c r="B39" s="32" t="s">
        <v>477</v>
      </c>
      <c r="C39" s="575" t="s">
        <v>306</v>
      </c>
      <c r="D39" s="576"/>
      <c r="E39" s="577"/>
      <c r="F39" s="45" t="s">
        <v>306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 ht="13.5">
      <c r="A40" s="34">
        <v>28</v>
      </c>
      <c r="B40" s="32" t="s">
        <v>188</v>
      </c>
      <c r="C40" s="575" t="s">
        <v>306</v>
      </c>
      <c r="D40" s="576"/>
      <c r="E40" s="577"/>
      <c r="F40" s="37" t="s">
        <v>306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 ht="13.5">
      <c r="A41" s="34">
        <v>29</v>
      </c>
      <c r="B41" s="32" t="s">
        <v>295</v>
      </c>
      <c r="C41" s="575" t="s">
        <v>306</v>
      </c>
      <c r="D41" s="576"/>
      <c r="E41" s="577"/>
      <c r="F41" s="45" t="s">
        <v>306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 ht="13.5">
      <c r="A42" s="34">
        <v>30</v>
      </c>
      <c r="B42" s="32" t="s">
        <v>91</v>
      </c>
      <c r="C42" s="575" t="s">
        <v>306</v>
      </c>
      <c r="D42" s="576"/>
      <c r="E42" s="577"/>
      <c r="F42" s="45" t="s">
        <v>306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478</v>
      </c>
      <c r="C43" s="543" t="s">
        <v>455</v>
      </c>
      <c r="D43" s="544"/>
      <c r="E43" s="545"/>
      <c r="F43" s="37" t="s">
        <v>501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 ht="13.5">
      <c r="A44" s="34">
        <v>32</v>
      </c>
      <c r="B44" s="32" t="s">
        <v>296</v>
      </c>
      <c r="C44" s="543" t="s">
        <v>455</v>
      </c>
      <c r="D44" s="544"/>
      <c r="E44" s="545"/>
      <c r="F44" s="37" t="s">
        <v>501</v>
      </c>
      <c r="G44" s="33"/>
    </row>
    <row r="45" spans="1:15" ht="13.5">
      <c r="A45" s="34">
        <v>33</v>
      </c>
      <c r="B45" s="52" t="s">
        <v>189</v>
      </c>
      <c r="C45" s="543" t="s">
        <v>455</v>
      </c>
      <c r="D45" s="544"/>
      <c r="E45" s="545"/>
      <c r="F45" s="37" t="s">
        <v>501</v>
      </c>
      <c r="G45" s="33"/>
    </row>
    <row r="46" spans="1:15" ht="13.5">
      <c r="A46" s="34">
        <v>34</v>
      </c>
      <c r="B46" s="52" t="s">
        <v>479</v>
      </c>
      <c r="C46" s="543" t="s">
        <v>306</v>
      </c>
      <c r="D46" s="544"/>
      <c r="E46" s="545"/>
      <c r="F46" s="45" t="s">
        <v>306</v>
      </c>
      <c r="G46" s="33"/>
    </row>
    <row r="47" spans="1:15" ht="13.5">
      <c r="A47" s="34">
        <v>35</v>
      </c>
      <c r="B47" s="52" t="s">
        <v>190</v>
      </c>
      <c r="C47" s="575" t="s">
        <v>306</v>
      </c>
      <c r="D47" s="576"/>
      <c r="E47" s="577"/>
      <c r="F47" s="37" t="s">
        <v>306</v>
      </c>
      <c r="G47" s="33"/>
    </row>
    <row r="48" spans="1:15" ht="13.5">
      <c r="A48" s="34">
        <v>36</v>
      </c>
      <c r="B48" s="52" t="s">
        <v>480</v>
      </c>
      <c r="C48" s="575" t="s">
        <v>306</v>
      </c>
      <c r="D48" s="576"/>
      <c r="E48" s="577"/>
      <c r="F48" s="37" t="s">
        <v>306</v>
      </c>
      <c r="G48" s="33"/>
    </row>
    <row r="49" spans="1:11" ht="13.5">
      <c r="A49" s="34">
        <v>37</v>
      </c>
      <c r="B49" s="52" t="s">
        <v>191</v>
      </c>
      <c r="C49" s="575" t="s">
        <v>306</v>
      </c>
      <c r="D49" s="576"/>
      <c r="E49" s="577"/>
      <c r="F49" s="37" t="s">
        <v>306</v>
      </c>
      <c r="G49" s="33"/>
    </row>
    <row r="50" spans="1:11" ht="13.5">
      <c r="A50" s="34">
        <v>38</v>
      </c>
      <c r="B50" s="52" t="s">
        <v>192</v>
      </c>
      <c r="C50" s="575" t="s">
        <v>306</v>
      </c>
      <c r="D50" s="576"/>
      <c r="E50" s="577"/>
      <c r="F50" s="37" t="s">
        <v>306</v>
      </c>
      <c r="G50" s="33"/>
    </row>
    <row r="51" spans="1:11" ht="13.5" customHeight="1">
      <c r="A51" s="34">
        <v>39</v>
      </c>
      <c r="B51" s="53" t="s">
        <v>193</v>
      </c>
      <c r="C51" s="543" t="s">
        <v>455</v>
      </c>
      <c r="D51" s="544"/>
      <c r="E51" s="545"/>
      <c r="F51" s="37" t="s">
        <v>501</v>
      </c>
      <c r="G51" s="35"/>
    </row>
    <row r="52" spans="1:11" ht="13.5" customHeight="1">
      <c r="A52" s="34">
        <v>40</v>
      </c>
      <c r="B52" s="53" t="s">
        <v>194</v>
      </c>
      <c r="C52" s="543" t="s">
        <v>455</v>
      </c>
      <c r="D52" s="544"/>
      <c r="E52" s="545"/>
      <c r="F52" s="37" t="s">
        <v>501</v>
      </c>
      <c r="G52" s="35"/>
    </row>
    <row r="53" spans="1:11" ht="13.5" customHeight="1">
      <c r="A53" s="34">
        <v>41</v>
      </c>
      <c r="B53" s="53" t="s">
        <v>195</v>
      </c>
      <c r="C53" s="543" t="s">
        <v>455</v>
      </c>
      <c r="D53" s="544"/>
      <c r="E53" s="545"/>
      <c r="F53" s="37" t="s">
        <v>501</v>
      </c>
      <c r="G53" s="35"/>
    </row>
    <row r="54" spans="1:11" ht="13.5">
      <c r="A54" s="34">
        <v>42</v>
      </c>
      <c r="B54" s="53" t="s">
        <v>196</v>
      </c>
      <c r="C54" s="543" t="s">
        <v>455</v>
      </c>
      <c r="D54" s="544"/>
      <c r="E54" s="545"/>
      <c r="F54" s="37" t="s">
        <v>501</v>
      </c>
      <c r="G54" s="35"/>
    </row>
    <row r="55" spans="1:11" ht="13.5">
      <c r="A55" s="34">
        <v>43</v>
      </c>
      <c r="B55" s="53" t="s">
        <v>197</v>
      </c>
      <c r="C55" s="543" t="s">
        <v>455</v>
      </c>
      <c r="D55" s="544"/>
      <c r="E55" s="545"/>
      <c r="F55" s="37" t="s">
        <v>501</v>
      </c>
      <c r="G55" s="35"/>
    </row>
    <row r="56" spans="1:11" ht="13.5">
      <c r="A56" s="34">
        <v>44</v>
      </c>
      <c r="B56" s="52" t="s">
        <v>198</v>
      </c>
      <c r="C56" s="543" t="s">
        <v>455</v>
      </c>
      <c r="D56" s="544"/>
      <c r="E56" s="545"/>
      <c r="F56" s="37" t="s">
        <v>501</v>
      </c>
      <c r="G56" s="35"/>
    </row>
    <row r="57" spans="1:11" ht="13.5">
      <c r="A57" s="34">
        <v>45</v>
      </c>
      <c r="B57" s="54" t="s">
        <v>200</v>
      </c>
      <c r="C57" s="543" t="s">
        <v>455</v>
      </c>
      <c r="D57" s="544"/>
      <c r="E57" s="545"/>
      <c r="F57" s="37" t="s">
        <v>501</v>
      </c>
      <c r="G57" s="35"/>
    </row>
    <row r="58" spans="1:11" ht="15.75">
      <c r="A58" s="34">
        <v>46</v>
      </c>
      <c r="B58" s="55" t="s">
        <v>201</v>
      </c>
      <c r="C58" s="575" t="s">
        <v>306</v>
      </c>
      <c r="D58" s="576"/>
      <c r="E58" s="577"/>
      <c r="F58" s="45" t="s">
        <v>306</v>
      </c>
      <c r="G58" s="38"/>
      <c r="K58" s="56"/>
    </row>
    <row r="59" spans="1:11" ht="15.75">
      <c r="A59" s="34">
        <v>47</v>
      </c>
      <c r="B59" s="54" t="s">
        <v>199</v>
      </c>
      <c r="C59" s="575" t="s">
        <v>306</v>
      </c>
      <c r="D59" s="576"/>
      <c r="E59" s="577"/>
      <c r="F59" s="45" t="s">
        <v>306</v>
      </c>
      <c r="G59" s="38"/>
      <c r="K59" s="56"/>
    </row>
    <row r="60" spans="1:11" ht="13.5">
      <c r="A60" s="34">
        <v>48</v>
      </c>
      <c r="B60" s="57" t="s">
        <v>481</v>
      </c>
      <c r="C60" s="575" t="s">
        <v>306</v>
      </c>
      <c r="D60" s="576"/>
      <c r="E60" s="577"/>
      <c r="F60" s="45" t="s">
        <v>306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496</v>
      </c>
      <c r="C64" s="550" t="str">
        <f>'NAZWA JEDNOSTKI,SPORZĄDZIŁ,DATA'!I3</f>
        <v>2023-02-15</v>
      </c>
      <c r="D64" s="551"/>
      <c r="E64" s="551"/>
      <c r="F64" s="418" t="s">
        <v>502</v>
      </c>
    </row>
    <row r="65" spans="1:6" ht="33.75" customHeight="1">
      <c r="A65" s="60"/>
      <c r="B65" s="163" t="s">
        <v>458</v>
      </c>
      <c r="C65" s="549" t="s">
        <v>146</v>
      </c>
      <c r="D65" s="549"/>
      <c r="E65" s="549"/>
      <c r="F65" s="440" t="s">
        <v>493</v>
      </c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4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453" t="str">
        <f>'NAZWA JEDNOSTKI,SPORZĄDZIŁ,DATA'!B3</f>
        <v>Szkoła Podstawowa Nr 51 im. Stefana Linkego</v>
      </c>
      <c r="C1" s="453"/>
    </row>
    <row r="2" spans="2:7" ht="21.95" customHeight="1">
      <c r="B2" s="453"/>
      <c r="C2" s="453"/>
    </row>
    <row r="4" spans="2:7" ht="15.75">
      <c r="B4" s="172" t="s">
        <v>376</v>
      </c>
      <c r="C4" s="174"/>
      <c r="D4" s="173"/>
      <c r="E4" s="173"/>
      <c r="F4" s="173"/>
      <c r="G4" s="173"/>
    </row>
    <row r="7" spans="2:7" ht="15.75" thickBot="1"/>
    <row r="8" spans="2:7" ht="28.5" customHeight="1" thickBot="1">
      <c r="B8" s="186" t="s">
        <v>0</v>
      </c>
      <c r="C8" s="141" t="s">
        <v>78</v>
      </c>
      <c r="D8" s="142" t="s">
        <v>277</v>
      </c>
    </row>
    <row r="9" spans="2:7" ht="33" customHeight="1" thickBot="1">
      <c r="B9" s="187" t="s">
        <v>11</v>
      </c>
      <c r="C9" s="228" t="s">
        <v>304</v>
      </c>
      <c r="D9" s="258">
        <f>D10+D13+D16</f>
        <v>29.02</v>
      </c>
    </row>
    <row r="10" spans="2:7" ht="28.5" customHeight="1" thickBot="1">
      <c r="B10" s="188" t="s">
        <v>13</v>
      </c>
      <c r="C10" s="225" t="s">
        <v>305</v>
      </c>
      <c r="D10" s="226">
        <f>D11+D12</f>
        <v>0.02</v>
      </c>
    </row>
    <row r="11" spans="2:7" ht="28.5" customHeight="1">
      <c r="B11" s="188" t="s">
        <v>384</v>
      </c>
      <c r="C11" s="143" t="s">
        <v>389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88" t="s">
        <v>385</v>
      </c>
      <c r="C12" s="143" t="s">
        <v>390</v>
      </c>
      <c r="D12" s="222">
        <f>zał.4b!C12+zał.4b!C13+zał.4b!C14+zał.4b!C17+zał.4b!C18+zał.4b!C19+zał.4b!C22+zał.4b!C23+zał.4b!C24+zał.4b!C27+zał.4b!C28+zał.4b!C29+zał.4b!C32+zał.4b!C33+zał.4b!C34</f>
        <v>0.02</v>
      </c>
      <c r="G12" s="101"/>
    </row>
    <row r="13" spans="2:7" ht="30" customHeight="1" thickBot="1">
      <c r="B13" s="188" t="s">
        <v>17</v>
      </c>
      <c r="C13" s="225" t="s">
        <v>337</v>
      </c>
      <c r="D13" s="226">
        <f>D14+D15</f>
        <v>29</v>
      </c>
    </row>
    <row r="14" spans="2:7" ht="30" customHeight="1">
      <c r="B14" s="189" t="s">
        <v>386</v>
      </c>
      <c r="C14" s="168" t="s">
        <v>391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89" t="s">
        <v>387</v>
      </c>
      <c r="C15" s="168" t="s">
        <v>392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29</v>
      </c>
    </row>
    <row r="16" spans="2:7" ht="30" customHeight="1" thickBot="1">
      <c r="B16" s="188" t="s">
        <v>18</v>
      </c>
      <c r="C16" s="225" t="s">
        <v>338</v>
      </c>
      <c r="D16" s="226">
        <f>D17+D18</f>
        <v>0</v>
      </c>
    </row>
    <row r="17" spans="2:4" ht="30" customHeight="1">
      <c r="B17" s="192" t="s">
        <v>388</v>
      </c>
      <c r="C17" s="193" t="s">
        <v>393</v>
      </c>
      <c r="D17" s="223">
        <f>zał.4d!E10+zał.4d!E11+zał.4d!E14+zał.4d!E18+zał.4d!E19+zał.4d!E28+zał.4d!E29+zał.4d!E23+zał.4d!E24+zał.4d!E25</f>
        <v>0</v>
      </c>
    </row>
    <row r="18" spans="2:4" ht="27" customHeight="1" thickBot="1">
      <c r="B18" s="191" t="s">
        <v>410</v>
      </c>
      <c r="C18" s="144" t="s">
        <v>394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Magdalena Rogalska</v>
      </c>
      <c r="D22" s="400" t="str">
        <f>'NAZWA JEDNOSTKI,SPORZĄDZIŁ,DATA'!I3</f>
        <v>2023-02-15</v>
      </c>
    </row>
    <row r="23" spans="2:4">
      <c r="C23" t="s">
        <v>439</v>
      </c>
      <c r="D23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opLeftCell="A7" zoomScaleNormal="100" workbookViewId="0">
      <selection activeCell="B13" sqref="B13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6" ht="21.95" customHeight="1">
      <c r="A1" s="9"/>
      <c r="B1" s="542" t="str">
        <f>'NAZWA JEDNOSTKI,SPORZĄDZIŁ,DATA'!B3</f>
        <v>Szkoła Podstawowa Nr 51 im. Stefana Linkego</v>
      </c>
      <c r="C1" s="578" t="s">
        <v>397</v>
      </c>
      <c r="D1" s="578"/>
      <c r="E1" s="61"/>
      <c r="F1" s="61"/>
    </row>
    <row r="2" spans="1:6" ht="21.95" customHeight="1">
      <c r="A2" s="11"/>
      <c r="B2" s="542"/>
      <c r="C2" s="578"/>
      <c r="D2" s="578"/>
      <c r="E2" s="62"/>
      <c r="F2" s="62"/>
    </row>
    <row r="3" spans="1:6" ht="15.75" customHeight="1">
      <c r="A3" s="579"/>
      <c r="B3" s="579"/>
      <c r="C3" s="579"/>
      <c r="D3" s="579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80"/>
      <c r="B5" s="580"/>
      <c r="C5" s="580"/>
      <c r="D5" s="580"/>
    </row>
    <row r="6" spans="1:6" ht="30.75" customHeight="1">
      <c r="A6" s="581" t="s">
        <v>426</v>
      </c>
      <c r="B6" s="581"/>
      <c r="C6" s="581"/>
      <c r="D6" s="581"/>
    </row>
    <row r="7" spans="1:6">
      <c r="A7" s="72"/>
      <c r="B7" s="71" t="s">
        <v>203</v>
      </c>
      <c r="C7" s="71" t="s">
        <v>491</v>
      </c>
      <c r="D7" s="72" t="s">
        <v>204</v>
      </c>
    </row>
    <row r="8" spans="1:6">
      <c r="A8" s="71" t="s">
        <v>205</v>
      </c>
      <c r="B8" s="72" t="s">
        <v>206</v>
      </c>
      <c r="C8" s="346"/>
      <c r="D8" s="346"/>
    </row>
    <row r="9" spans="1:6">
      <c r="A9" s="73" t="s">
        <v>50</v>
      </c>
      <c r="B9" s="76" t="s">
        <v>207</v>
      </c>
      <c r="C9" s="346"/>
      <c r="D9" s="346"/>
    </row>
    <row r="10" spans="1:6">
      <c r="A10" s="73" t="s">
        <v>11</v>
      </c>
      <c r="B10" s="76" t="s">
        <v>208</v>
      </c>
      <c r="C10" s="346"/>
      <c r="D10" s="346"/>
    </row>
    <row r="11" spans="1:6" ht="26.25" thickBot="1">
      <c r="A11" s="73"/>
      <c r="B11" s="332" t="s">
        <v>427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209</v>
      </c>
      <c r="C15" s="368"/>
      <c r="D15" s="346"/>
    </row>
    <row r="16" spans="1:6" ht="26.25" thickBot="1">
      <c r="A16" s="73"/>
      <c r="B16" s="332" t="s">
        <v>427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210</v>
      </c>
      <c r="B20" s="371" t="s">
        <v>39</v>
      </c>
      <c r="C20" s="368"/>
      <c r="D20" s="346"/>
    </row>
    <row r="21" spans="1:4" ht="26.25" thickBot="1">
      <c r="A21" s="73"/>
      <c r="B21" s="332" t="s">
        <v>427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211</v>
      </c>
      <c r="B25" s="334" t="s">
        <v>212</v>
      </c>
      <c r="C25" s="372"/>
      <c r="D25" s="346"/>
    </row>
    <row r="26" spans="1:4">
      <c r="A26" s="73" t="s">
        <v>50</v>
      </c>
      <c r="B26" s="76" t="s">
        <v>213</v>
      </c>
      <c r="C26" s="346"/>
      <c r="D26" s="346"/>
    </row>
    <row r="27" spans="1:4">
      <c r="A27" s="73" t="s">
        <v>11</v>
      </c>
      <c r="B27" s="76" t="s">
        <v>214</v>
      </c>
      <c r="C27" s="373"/>
      <c r="D27" s="346"/>
    </row>
    <row r="28" spans="1:4" ht="26.25" thickBot="1">
      <c r="A28" s="73"/>
      <c r="B28" s="332" t="s">
        <v>428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181</v>
      </c>
      <c r="C32" s="374"/>
      <c r="D32" s="346"/>
    </row>
    <row r="33" spans="1:4" ht="26.25" thickBot="1">
      <c r="A33" s="73"/>
      <c r="B33" s="332" t="s">
        <v>427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215</v>
      </c>
      <c r="C37" s="368"/>
      <c r="D37" s="346"/>
    </row>
    <row r="38" spans="1:4" ht="26.25" thickBot="1">
      <c r="A38" s="73"/>
      <c r="B38" s="332" t="s">
        <v>428</v>
      </c>
      <c r="C38" s="364"/>
      <c r="D38" s="346"/>
    </row>
    <row r="39" spans="1:4" ht="13.5" customHeight="1" thickBot="1">
      <c r="A39" s="73"/>
      <c r="B39" s="365"/>
      <c r="C39" s="366"/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5.5">
      <c r="A42" s="73" t="s">
        <v>76</v>
      </c>
      <c r="B42" s="332" t="s">
        <v>216</v>
      </c>
      <c r="C42" s="368"/>
      <c r="D42" s="346"/>
    </row>
    <row r="43" spans="1:4" ht="26.25" thickBot="1">
      <c r="A43" s="73"/>
      <c r="B43" s="332" t="s">
        <v>427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217</v>
      </c>
      <c r="B47" s="332" t="s">
        <v>218</v>
      </c>
      <c r="C47" s="374"/>
      <c r="D47" s="346"/>
    </row>
    <row r="48" spans="1:4" ht="31.5" customHeight="1" thickBot="1">
      <c r="A48" s="73"/>
      <c r="B48" s="332" t="s">
        <v>428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448</v>
      </c>
      <c r="B55" s="404"/>
      <c r="C55" s="413" t="str">
        <f>'NAZWA JEDNOSTKI,SPORZĄDZIŁ,DATA'!I3</f>
        <v>2023-02-15</v>
      </c>
      <c r="D55" s="90"/>
    </row>
    <row r="56" spans="1:4" ht="15" customHeight="1">
      <c r="A56" s="402"/>
      <c r="B56" s="403"/>
      <c r="C56" s="403" t="s">
        <v>146</v>
      </c>
      <c r="D56" s="403"/>
    </row>
    <row r="61" spans="1:4" ht="15">
      <c r="B61"/>
    </row>
    <row r="62" spans="1:4" ht="15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zoomScaleNormal="100" zoomScaleSheetLayoutView="100" workbookViewId="0">
      <selection activeCell="C26" sqref="C26"/>
    </sheetView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5" ht="21.95" customHeight="1">
      <c r="A1" s="9"/>
      <c r="B1" s="542" t="str">
        <f>'NAZWA JEDNOSTKI,SPORZĄDZIŁ,DATA'!B3</f>
        <v>Szkoła Podstawowa Nr 51 im. Stefana Linkego</v>
      </c>
      <c r="C1" s="578" t="s">
        <v>398</v>
      </c>
      <c r="D1" s="578"/>
    </row>
    <row r="2" spans="1:5" ht="21.95" customHeight="1">
      <c r="B2" s="542"/>
      <c r="C2" s="578"/>
      <c r="D2" s="578"/>
    </row>
    <row r="3" spans="1:5" ht="12.75" customHeight="1">
      <c r="A3" s="579"/>
      <c r="B3" s="579"/>
      <c r="C3" s="579"/>
      <c r="D3" s="579"/>
    </row>
    <row r="4" spans="1:5" ht="12" customHeight="1">
      <c r="A4" s="66"/>
      <c r="B4" s="66"/>
      <c r="C4" s="66"/>
      <c r="D4" s="66"/>
    </row>
    <row r="5" spans="1:5" ht="15.75">
      <c r="A5" s="10"/>
      <c r="B5" s="10"/>
      <c r="C5" s="10"/>
      <c r="D5" s="10"/>
    </row>
    <row r="6" spans="1:5" ht="38.25" customHeight="1">
      <c r="A6" s="582" t="s">
        <v>425</v>
      </c>
      <c r="B6" s="582"/>
      <c r="C6" s="582"/>
      <c r="D6" s="582"/>
      <c r="E6" s="63"/>
    </row>
    <row r="7" spans="1:5">
      <c r="A7" s="72"/>
      <c r="B7" s="71" t="s">
        <v>219</v>
      </c>
      <c r="C7" s="71" t="s">
        <v>491</v>
      </c>
      <c r="D7" s="72" t="s">
        <v>204</v>
      </c>
    </row>
    <row r="8" spans="1:5">
      <c r="A8" s="72" t="s">
        <v>36</v>
      </c>
      <c r="B8" s="72" t="s">
        <v>192</v>
      </c>
      <c r="C8" s="352"/>
      <c r="D8" s="353"/>
    </row>
    <row r="9" spans="1:5">
      <c r="A9" s="72" t="s">
        <v>50</v>
      </c>
      <c r="B9" s="72" t="s">
        <v>220</v>
      </c>
      <c r="C9" s="346">
        <v>527239.74</v>
      </c>
      <c r="D9" s="346"/>
    </row>
    <row r="10" spans="1:5">
      <c r="A10" s="73" t="s">
        <v>11</v>
      </c>
      <c r="B10" s="76" t="s">
        <v>193</v>
      </c>
      <c r="C10" s="354"/>
      <c r="D10" s="346"/>
    </row>
    <row r="11" spans="1:5" ht="26.25" thickBot="1">
      <c r="A11" s="73"/>
      <c r="B11" s="332" t="s">
        <v>427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194</v>
      </c>
      <c r="C15" s="358"/>
      <c r="D15" s="346"/>
    </row>
    <row r="16" spans="1:5" ht="30" customHeight="1" thickBot="1">
      <c r="A16" s="73"/>
      <c r="B16" s="332" t="s">
        <v>428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221</v>
      </c>
      <c r="C20" s="358"/>
      <c r="D20" s="346"/>
    </row>
    <row r="21" spans="1:4" ht="26.25" thickBot="1">
      <c r="A21" s="73"/>
      <c r="B21" s="332" t="s">
        <v>427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222</v>
      </c>
      <c r="B25" s="332" t="s">
        <v>216</v>
      </c>
      <c r="C25" s="358">
        <v>0.02</v>
      </c>
      <c r="D25" s="346"/>
    </row>
    <row r="26" spans="1:4" ht="30.75" customHeight="1" thickBot="1">
      <c r="A26" s="73"/>
      <c r="B26" s="332" t="s">
        <v>427</v>
      </c>
      <c r="C26" s="355"/>
      <c r="D26" s="356"/>
    </row>
    <row r="27" spans="1:4" ht="13.5" customHeight="1" thickBot="1">
      <c r="A27" s="73"/>
      <c r="B27" s="448" t="s">
        <v>532</v>
      </c>
      <c r="C27" s="357">
        <v>0.02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217</v>
      </c>
      <c r="B30" s="72" t="s">
        <v>224</v>
      </c>
      <c r="C30" s="358"/>
      <c r="D30" s="346"/>
    </row>
    <row r="31" spans="1:4" ht="26.25" thickBot="1">
      <c r="A31" s="73"/>
      <c r="B31" s="332" t="s">
        <v>427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5">
      <c r="A37" s="11"/>
      <c r="B37" s="404"/>
      <c r="C37" s="413" t="str">
        <f>'NAZWA JEDNOSTKI,SPORZĄDZIŁ,DATA'!I3</f>
        <v>2023-02-15</v>
      </c>
      <c r="D37" s="11"/>
    </row>
    <row r="38" spans="1:4" ht="15">
      <c r="A38" s="11"/>
      <c r="B38" s="404"/>
      <c r="C38" s="404" t="s">
        <v>146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449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E95" sqref="E95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590" t="str">
        <f>'NAZWA JEDNOSTKI,SPORZĄDZIŁ,DATA'!B3</f>
        <v>Szkoła Podstawowa Nr 51 im. Stefana Linkego</v>
      </c>
      <c r="B1" s="542"/>
      <c r="C1" s="542"/>
      <c r="D1" s="542"/>
      <c r="E1" s="578" t="s">
        <v>399</v>
      </c>
      <c r="F1" s="578"/>
      <c r="G1" s="63"/>
      <c r="H1" s="68"/>
    </row>
    <row r="2" spans="1:11" ht="21.95" customHeight="1">
      <c r="A2" s="590"/>
      <c r="B2" s="542"/>
      <c r="C2" s="542"/>
      <c r="D2" s="542"/>
      <c r="E2" s="578"/>
      <c r="F2" s="578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82" t="s">
        <v>225</v>
      </c>
      <c r="B5" s="582"/>
      <c r="C5" s="582"/>
      <c r="D5" s="582"/>
      <c r="E5" s="582"/>
      <c r="F5" s="582"/>
      <c r="G5" s="10"/>
      <c r="H5" s="10"/>
      <c r="I5" s="70"/>
      <c r="J5" s="70"/>
      <c r="K5" s="70"/>
    </row>
    <row r="6" spans="1:11" ht="12.75" customHeight="1">
      <c r="A6" s="589" t="s">
        <v>78</v>
      </c>
      <c r="B6" s="589"/>
      <c r="C6" s="589"/>
      <c r="D6" s="589"/>
      <c r="E6" s="71" t="s">
        <v>491</v>
      </c>
      <c r="F6" s="72" t="s">
        <v>226</v>
      </c>
    </row>
    <row r="7" spans="1:11" ht="12.75" customHeight="1">
      <c r="A7" s="73" t="s">
        <v>205</v>
      </c>
      <c r="B7" s="588" t="s">
        <v>227</v>
      </c>
      <c r="C7" s="588"/>
      <c r="D7" s="588"/>
      <c r="E7" s="74"/>
      <c r="F7" s="75"/>
    </row>
    <row r="8" spans="1:11">
      <c r="A8" s="73" t="s">
        <v>36</v>
      </c>
      <c r="B8" s="76" t="s">
        <v>228</v>
      </c>
      <c r="C8" s="76"/>
      <c r="D8" s="76"/>
      <c r="E8" s="74"/>
      <c r="F8" s="75"/>
    </row>
    <row r="9" spans="1:11" ht="12.75" customHeight="1" thickBot="1">
      <c r="A9" s="73"/>
      <c r="B9" s="595" t="s">
        <v>229</v>
      </c>
      <c r="C9" s="595"/>
      <c r="D9" s="595"/>
      <c r="E9" s="230"/>
      <c r="F9" s="311"/>
    </row>
    <row r="10" spans="1:11" ht="12.75" customHeight="1" thickBot="1">
      <c r="A10" s="310"/>
      <c r="B10" s="596"/>
      <c r="C10" s="597"/>
      <c r="D10" s="598"/>
      <c r="E10" s="232"/>
      <c r="F10" s="313"/>
    </row>
    <row r="11" spans="1:11" ht="12" hidden="1" customHeight="1" thickBot="1">
      <c r="A11" s="73"/>
      <c r="B11" s="599"/>
      <c r="C11" s="600"/>
      <c r="D11" s="600"/>
      <c r="E11" s="232"/>
      <c r="F11" s="312"/>
    </row>
    <row r="12" spans="1:11" ht="12.75" hidden="1" customHeight="1" thickBot="1">
      <c r="A12" s="73"/>
      <c r="B12" s="583"/>
      <c r="C12" s="584"/>
      <c r="D12" s="584"/>
      <c r="E12" s="232"/>
      <c r="F12" s="229"/>
    </row>
    <row r="13" spans="1:11" ht="12.75" customHeight="1">
      <c r="A13" s="73" t="s">
        <v>217</v>
      </c>
      <c r="B13" s="586" t="s">
        <v>230</v>
      </c>
      <c r="C13" s="586"/>
      <c r="D13" s="586"/>
      <c r="E13" s="231"/>
      <c r="F13" s="75"/>
    </row>
    <row r="14" spans="1:11" ht="12.75" customHeight="1" thickBot="1">
      <c r="A14" s="73"/>
      <c r="B14" s="586" t="s">
        <v>229</v>
      </c>
      <c r="C14" s="586"/>
      <c r="D14" s="586"/>
      <c r="E14" s="230"/>
      <c r="F14" s="75"/>
    </row>
    <row r="15" spans="1:11" ht="12.75" customHeight="1" thickBot="1">
      <c r="A15" s="73"/>
      <c r="B15" s="586"/>
      <c r="C15" s="586"/>
      <c r="D15" s="587"/>
      <c r="E15" s="232"/>
      <c r="F15" s="229"/>
    </row>
    <row r="16" spans="1:11" ht="12.75" hidden="1" customHeight="1" thickBot="1">
      <c r="A16" s="73"/>
      <c r="B16" s="583"/>
      <c r="C16" s="584"/>
      <c r="D16" s="584"/>
      <c r="E16" s="232"/>
      <c r="F16" s="229"/>
    </row>
    <row r="17" spans="1:6" ht="12.75" hidden="1" customHeight="1" thickBot="1">
      <c r="A17" s="73"/>
      <c r="B17" s="583"/>
      <c r="C17" s="584"/>
      <c r="D17" s="584"/>
      <c r="E17" s="232"/>
      <c r="F17" s="229"/>
    </row>
    <row r="18" spans="1:6">
      <c r="A18" s="73" t="s">
        <v>231</v>
      </c>
      <c r="B18" s="585" t="s">
        <v>232</v>
      </c>
      <c r="C18" s="585"/>
      <c r="D18" s="585"/>
      <c r="E18" s="231"/>
      <c r="F18" s="75"/>
    </row>
    <row r="19" spans="1:6" ht="12.75" customHeight="1" thickBot="1">
      <c r="A19" s="73"/>
      <c r="B19" s="586" t="s">
        <v>229</v>
      </c>
      <c r="C19" s="586"/>
      <c r="D19" s="586"/>
      <c r="E19" s="230"/>
      <c r="F19" s="75"/>
    </row>
    <row r="20" spans="1:6" ht="12.75" customHeight="1" thickBot="1">
      <c r="A20" s="73"/>
      <c r="B20" s="586"/>
      <c r="C20" s="586"/>
      <c r="D20" s="587"/>
      <c r="E20" s="232"/>
      <c r="F20" s="229"/>
    </row>
    <row r="21" spans="1:6" ht="12.75" hidden="1" customHeight="1" thickBot="1">
      <c r="A21" s="73"/>
      <c r="B21" s="583"/>
      <c r="C21" s="584"/>
      <c r="D21" s="584"/>
      <c r="E21" s="232"/>
      <c r="F21" s="229"/>
    </row>
    <row r="22" spans="1:6" ht="12.75" hidden="1" customHeight="1" thickBot="1">
      <c r="A22" s="73"/>
      <c r="B22" s="583"/>
      <c r="C22" s="584"/>
      <c r="D22" s="584"/>
      <c r="E22" s="232"/>
      <c r="F22" s="229"/>
    </row>
    <row r="23" spans="1:6" ht="12.75" customHeight="1">
      <c r="A23" s="73" t="s">
        <v>233</v>
      </c>
      <c r="B23" s="586" t="s">
        <v>234</v>
      </c>
      <c r="C23" s="586"/>
      <c r="D23" s="586"/>
      <c r="E23" s="231"/>
      <c r="F23" s="75"/>
    </row>
    <row r="24" spans="1:6" ht="12.75" customHeight="1" thickBot="1">
      <c r="A24" s="73"/>
      <c r="B24" s="586" t="s">
        <v>229</v>
      </c>
      <c r="C24" s="586"/>
      <c r="D24" s="586"/>
      <c r="E24" s="230"/>
      <c r="F24" s="75"/>
    </row>
    <row r="25" spans="1:6" ht="12" customHeight="1" thickBot="1">
      <c r="A25" s="73"/>
      <c r="B25" s="586"/>
      <c r="C25" s="586"/>
      <c r="D25" s="587"/>
      <c r="E25" s="232"/>
      <c r="F25" s="229"/>
    </row>
    <row r="26" spans="1:6" ht="12" hidden="1" customHeight="1" thickBot="1">
      <c r="A26" s="73"/>
      <c r="B26" s="583"/>
      <c r="C26" s="584"/>
      <c r="D26" s="584"/>
      <c r="E26" s="232"/>
      <c r="F26" s="229"/>
    </row>
    <row r="27" spans="1:6" ht="12" hidden="1" customHeight="1" thickBot="1">
      <c r="A27" s="73"/>
      <c r="B27" s="583"/>
      <c r="C27" s="584"/>
      <c r="D27" s="584"/>
      <c r="E27" s="232"/>
      <c r="F27" s="229"/>
    </row>
    <row r="28" spans="1:6">
      <c r="A28" s="73" t="s">
        <v>211</v>
      </c>
      <c r="B28" s="588" t="s">
        <v>235</v>
      </c>
      <c r="C28" s="588"/>
      <c r="D28" s="601"/>
      <c r="E28" s="260">
        <v>5778250.9500000002</v>
      </c>
      <c r="F28" s="229"/>
    </row>
    <row r="29" spans="1:6" ht="12.75" customHeight="1">
      <c r="A29" s="73" t="s">
        <v>50</v>
      </c>
      <c r="B29" s="586" t="s">
        <v>236</v>
      </c>
      <c r="C29" s="586"/>
      <c r="D29" s="586"/>
      <c r="E29" s="231"/>
      <c r="F29" s="75"/>
    </row>
    <row r="30" spans="1:6" ht="12.75" customHeight="1" thickBot="1">
      <c r="A30" s="73"/>
      <c r="B30" s="586" t="s">
        <v>229</v>
      </c>
      <c r="C30" s="586"/>
      <c r="D30" s="586"/>
      <c r="E30" s="230"/>
      <c r="F30" s="75"/>
    </row>
    <row r="31" spans="1:6" ht="12.75" customHeight="1" thickBot="1">
      <c r="A31" s="73"/>
      <c r="B31" s="586"/>
      <c r="C31" s="586"/>
      <c r="D31" s="587"/>
      <c r="E31" s="232"/>
      <c r="F31" s="229"/>
    </row>
    <row r="32" spans="1:6" ht="12.75" hidden="1" customHeight="1" thickBot="1">
      <c r="A32" s="73"/>
      <c r="B32" s="583"/>
      <c r="C32" s="584"/>
      <c r="D32" s="584"/>
      <c r="E32" s="232"/>
      <c r="F32" s="229"/>
    </row>
    <row r="33" spans="1:6" ht="12.75" hidden="1" customHeight="1" thickBot="1">
      <c r="A33" s="73"/>
      <c r="B33" s="583"/>
      <c r="C33" s="584"/>
      <c r="D33" s="584"/>
      <c r="E33" s="232"/>
      <c r="F33" s="229"/>
    </row>
    <row r="34" spans="1:6">
      <c r="A34" s="73" t="s">
        <v>210</v>
      </c>
      <c r="B34" s="585" t="s">
        <v>237</v>
      </c>
      <c r="C34" s="585"/>
      <c r="D34" s="585"/>
      <c r="E34" s="231"/>
      <c r="F34" s="75"/>
    </row>
    <row r="35" spans="1:6" ht="12.75" customHeight="1" thickBot="1">
      <c r="A35" s="73"/>
      <c r="B35" s="586" t="s">
        <v>229</v>
      </c>
      <c r="C35" s="586"/>
      <c r="D35" s="586"/>
      <c r="E35" s="230"/>
      <c r="F35" s="75"/>
    </row>
    <row r="36" spans="1:6" ht="12.75" customHeight="1" thickBot="1">
      <c r="A36" s="73"/>
      <c r="B36" s="586"/>
      <c r="C36" s="586"/>
      <c r="D36" s="587"/>
      <c r="E36" s="232"/>
      <c r="F36" s="229"/>
    </row>
    <row r="37" spans="1:6" ht="12.75" hidden="1" customHeight="1" thickBot="1">
      <c r="A37" s="73"/>
      <c r="B37" s="583"/>
      <c r="C37" s="584"/>
      <c r="D37" s="584"/>
      <c r="E37" s="232"/>
      <c r="F37" s="229"/>
    </row>
    <row r="38" spans="1:6" ht="12.75" hidden="1" customHeight="1" thickBot="1">
      <c r="A38" s="73"/>
      <c r="B38" s="583"/>
      <c r="C38" s="584"/>
      <c r="D38" s="584"/>
      <c r="E38" s="232"/>
      <c r="F38" s="229"/>
    </row>
    <row r="39" spans="1:6">
      <c r="A39" s="73" t="s">
        <v>217</v>
      </c>
      <c r="B39" s="585" t="s">
        <v>238</v>
      </c>
      <c r="C39" s="585"/>
      <c r="D39" s="585"/>
      <c r="E39" s="231">
        <v>29</v>
      </c>
      <c r="F39" s="75"/>
    </row>
    <row r="40" spans="1:6" ht="12.75" customHeight="1" thickBot="1">
      <c r="A40" s="73"/>
      <c r="B40" s="586" t="s">
        <v>229</v>
      </c>
      <c r="C40" s="586"/>
      <c r="D40" s="586"/>
      <c r="E40" s="230"/>
      <c r="F40" s="75"/>
    </row>
    <row r="41" spans="1:6" ht="12.75" customHeight="1" thickBot="1">
      <c r="A41" s="73"/>
      <c r="B41" s="593" t="s">
        <v>503</v>
      </c>
      <c r="C41" s="594"/>
      <c r="D41" s="594"/>
      <c r="E41" s="232">
        <v>29</v>
      </c>
      <c r="F41" s="229"/>
    </row>
    <row r="42" spans="1:6" ht="12.75" hidden="1" customHeight="1" thickBot="1">
      <c r="A42" s="73"/>
      <c r="B42" s="583"/>
      <c r="C42" s="584"/>
      <c r="D42" s="584"/>
      <c r="E42" s="232"/>
      <c r="F42" s="229"/>
    </row>
    <row r="43" spans="1:6" ht="12.75" hidden="1" customHeight="1" thickBot="1">
      <c r="A43" s="73"/>
      <c r="B43" s="586"/>
      <c r="C43" s="586"/>
      <c r="D43" s="587"/>
      <c r="E43" s="232"/>
      <c r="F43" s="229"/>
    </row>
    <row r="44" spans="1:6">
      <c r="A44" s="73" t="s">
        <v>239</v>
      </c>
      <c r="B44" s="585" t="s">
        <v>240</v>
      </c>
      <c r="C44" s="585"/>
      <c r="D44" s="585"/>
      <c r="E44" s="231"/>
      <c r="F44" s="75"/>
    </row>
    <row r="45" spans="1:6" ht="12.75" customHeight="1" thickBot="1">
      <c r="A45" s="73"/>
      <c r="B45" s="586" t="s">
        <v>229</v>
      </c>
      <c r="C45" s="586"/>
      <c r="D45" s="586"/>
      <c r="E45" s="230"/>
      <c r="F45" s="75"/>
    </row>
    <row r="46" spans="1:6" ht="12.75" customHeight="1" thickBot="1">
      <c r="A46" s="73"/>
      <c r="B46" s="586"/>
      <c r="C46" s="586"/>
      <c r="D46" s="587"/>
      <c r="E46" s="232"/>
      <c r="F46" s="229"/>
    </row>
    <row r="47" spans="1:6" ht="12.75" hidden="1" customHeight="1" thickBot="1">
      <c r="A47" s="73"/>
      <c r="B47" s="583"/>
      <c r="C47" s="584"/>
      <c r="D47" s="584"/>
      <c r="E47" s="232"/>
      <c r="F47" s="229"/>
    </row>
    <row r="48" spans="1:6" ht="12.75" hidden="1" customHeight="1" thickBot="1">
      <c r="A48" s="73"/>
      <c r="B48" s="583"/>
      <c r="C48" s="584"/>
      <c r="D48" s="584"/>
      <c r="E48" s="232"/>
      <c r="F48" s="229"/>
    </row>
    <row r="49" spans="1:6">
      <c r="A49" s="73" t="s">
        <v>241</v>
      </c>
      <c r="B49" s="585" t="s">
        <v>242</v>
      </c>
      <c r="C49" s="585"/>
      <c r="D49" s="585"/>
      <c r="E49" s="231"/>
      <c r="F49" s="75"/>
    </row>
    <row r="50" spans="1:6" ht="12.75" customHeight="1" thickBot="1">
      <c r="A50" s="73"/>
      <c r="B50" s="586" t="s">
        <v>229</v>
      </c>
      <c r="C50" s="586"/>
      <c r="D50" s="586"/>
      <c r="E50" s="230"/>
      <c r="F50" s="75"/>
    </row>
    <row r="51" spans="1:6" ht="12.75" customHeight="1" thickBot="1">
      <c r="A51" s="73"/>
      <c r="B51" s="586"/>
      <c r="C51" s="586"/>
      <c r="D51" s="587"/>
      <c r="E51" s="232"/>
      <c r="F51" s="229"/>
    </row>
    <row r="52" spans="1:6" ht="12.75" hidden="1" customHeight="1">
      <c r="A52" s="73"/>
      <c r="B52" s="583"/>
      <c r="C52" s="584"/>
      <c r="D52" s="584"/>
      <c r="E52" s="260"/>
      <c r="F52" s="229"/>
    </row>
    <row r="53" spans="1:6" ht="12.75" hidden="1" customHeight="1">
      <c r="A53" s="73"/>
      <c r="B53" s="583"/>
      <c r="C53" s="584"/>
      <c r="D53" s="584"/>
      <c r="E53" s="314"/>
      <c r="F53" s="229"/>
    </row>
    <row r="54" spans="1:6" ht="12.75" customHeight="1">
      <c r="A54" s="73" t="s">
        <v>243</v>
      </c>
      <c r="B54" s="586" t="s">
        <v>244</v>
      </c>
      <c r="C54" s="586"/>
      <c r="D54" s="586"/>
      <c r="E54" s="231"/>
      <c r="F54" s="75"/>
    </row>
    <row r="55" spans="1:6" ht="12.75" customHeight="1" thickBot="1">
      <c r="A55" s="73"/>
      <c r="B55" s="586" t="s">
        <v>229</v>
      </c>
      <c r="C55" s="586"/>
      <c r="D55" s="586"/>
      <c r="E55" s="230"/>
      <c r="F55" s="75"/>
    </row>
    <row r="56" spans="1:6" ht="12.75" customHeight="1" thickBot="1">
      <c r="A56" s="73"/>
      <c r="B56" s="586"/>
      <c r="C56" s="586"/>
      <c r="D56" s="587"/>
      <c r="E56" s="232"/>
      <c r="F56" s="229"/>
    </row>
    <row r="57" spans="1:6" ht="12.75" hidden="1" customHeight="1">
      <c r="A57" s="73"/>
      <c r="B57" s="583"/>
      <c r="C57" s="584"/>
      <c r="D57" s="584"/>
      <c r="E57" s="260"/>
      <c r="F57" s="229"/>
    </row>
    <row r="58" spans="1:6" ht="12.75" hidden="1" customHeight="1">
      <c r="A58" s="73"/>
      <c r="B58" s="583"/>
      <c r="C58" s="584"/>
      <c r="D58" s="584"/>
      <c r="E58" s="314"/>
      <c r="F58" s="229"/>
    </row>
    <row r="59" spans="1:6">
      <c r="A59" s="73" t="s">
        <v>245</v>
      </c>
      <c r="B59" s="585" t="s">
        <v>246</v>
      </c>
      <c r="C59" s="585"/>
      <c r="D59" s="585"/>
      <c r="E59" s="231"/>
      <c r="F59" s="75"/>
    </row>
    <row r="60" spans="1:6" ht="12.75" customHeight="1" thickBot="1">
      <c r="A60" s="73"/>
      <c r="B60" s="586" t="s">
        <v>229</v>
      </c>
      <c r="C60" s="586"/>
      <c r="D60" s="586"/>
      <c r="E60" s="230"/>
      <c r="F60" s="75"/>
    </row>
    <row r="61" spans="1:6" ht="12.75" customHeight="1" thickBot="1">
      <c r="A61" s="73"/>
      <c r="B61" s="586"/>
      <c r="C61" s="586"/>
      <c r="D61" s="587"/>
      <c r="E61" s="232"/>
      <c r="F61" s="229"/>
    </row>
    <row r="62" spans="1:6" ht="12.75" hidden="1" customHeight="1">
      <c r="A62" s="73"/>
      <c r="B62" s="583"/>
      <c r="C62" s="584"/>
      <c r="D62" s="584"/>
      <c r="E62" s="260"/>
      <c r="F62" s="229"/>
    </row>
    <row r="63" spans="1:6" ht="12.75" hidden="1" customHeight="1">
      <c r="A63" s="73"/>
      <c r="B63" s="583"/>
      <c r="C63" s="584"/>
      <c r="D63" s="584"/>
      <c r="E63" s="314"/>
      <c r="F63" s="229"/>
    </row>
    <row r="64" spans="1:6" ht="14.25" customHeight="1">
      <c r="A64" s="73" t="s">
        <v>247</v>
      </c>
      <c r="B64" s="591" t="s">
        <v>248</v>
      </c>
      <c r="C64" s="591"/>
      <c r="D64" s="592"/>
      <c r="E64" s="260"/>
      <c r="F64" s="229"/>
    </row>
    <row r="65" spans="1:6" ht="12.75" customHeight="1">
      <c r="A65" s="73" t="s">
        <v>50</v>
      </c>
      <c r="B65" s="586" t="s">
        <v>249</v>
      </c>
      <c r="C65" s="586"/>
      <c r="D65" s="586"/>
      <c r="E65" s="231"/>
      <c r="F65" s="75"/>
    </row>
    <row r="66" spans="1:6" ht="12.75" customHeight="1" thickBot="1">
      <c r="A66" s="73"/>
      <c r="B66" s="586" t="s">
        <v>229</v>
      </c>
      <c r="C66" s="586"/>
      <c r="D66" s="586"/>
      <c r="E66" s="230"/>
      <c r="F66" s="75"/>
    </row>
    <row r="67" spans="1:6" ht="12.75" customHeight="1" thickBot="1">
      <c r="A67" s="73"/>
      <c r="B67" s="586"/>
      <c r="C67" s="586"/>
      <c r="D67" s="587"/>
      <c r="E67" s="232"/>
      <c r="F67" s="229"/>
    </row>
    <row r="68" spans="1:6" ht="12.75" hidden="1" customHeight="1">
      <c r="A68" s="73"/>
      <c r="B68" s="583"/>
      <c r="C68" s="584"/>
      <c r="D68" s="584"/>
      <c r="E68" s="260"/>
      <c r="F68" s="229"/>
    </row>
    <row r="69" spans="1:6" ht="12.75" hidden="1" customHeight="1">
      <c r="A69" s="73"/>
      <c r="B69" s="583"/>
      <c r="C69" s="584"/>
      <c r="D69" s="584"/>
      <c r="E69" s="314"/>
      <c r="F69" s="229"/>
    </row>
    <row r="70" spans="1:6" ht="12.75" customHeight="1">
      <c r="A70" s="73" t="s">
        <v>210</v>
      </c>
      <c r="B70" s="586" t="s">
        <v>250</v>
      </c>
      <c r="C70" s="586"/>
      <c r="D70" s="586"/>
      <c r="E70" s="231"/>
      <c r="F70" s="75"/>
    </row>
    <row r="71" spans="1:6" ht="12.75" customHeight="1" thickBot="1">
      <c r="A71" s="73"/>
      <c r="B71" s="586" t="s">
        <v>229</v>
      </c>
      <c r="C71" s="586"/>
      <c r="D71" s="586"/>
      <c r="E71" s="230"/>
      <c r="F71" s="75"/>
    </row>
    <row r="72" spans="1:6" ht="12.75" customHeight="1" thickBot="1">
      <c r="A72" s="73"/>
      <c r="B72" s="586"/>
      <c r="C72" s="586"/>
      <c r="D72" s="587"/>
      <c r="E72" s="232"/>
      <c r="F72" s="229"/>
    </row>
    <row r="73" spans="1:6" ht="12.75" hidden="1" customHeight="1">
      <c r="A73" s="73"/>
      <c r="B73" s="583"/>
      <c r="C73" s="584"/>
      <c r="D73" s="584"/>
      <c r="E73" s="260"/>
      <c r="F73" s="229"/>
    </row>
    <row r="74" spans="1:6" ht="12.75" hidden="1" customHeight="1">
      <c r="A74" s="73"/>
      <c r="B74" s="583"/>
      <c r="C74" s="584"/>
      <c r="D74" s="584"/>
      <c r="E74" s="314"/>
      <c r="F74" s="229"/>
    </row>
    <row r="75" spans="1:6" s="77" customFormat="1" ht="15" customHeight="1">
      <c r="A75" s="73" t="s">
        <v>223</v>
      </c>
      <c r="B75" s="588" t="s">
        <v>251</v>
      </c>
      <c r="C75" s="588"/>
      <c r="D75" s="588"/>
      <c r="E75" s="231"/>
      <c r="F75" s="74"/>
    </row>
    <row r="76" spans="1:6" s="77" customFormat="1" ht="17.25" customHeight="1">
      <c r="A76" s="73" t="s">
        <v>50</v>
      </c>
      <c r="B76" s="585" t="s">
        <v>251</v>
      </c>
      <c r="C76" s="585"/>
      <c r="D76" s="585"/>
      <c r="E76" s="74"/>
      <c r="F76" s="74"/>
    </row>
    <row r="77" spans="1:6" ht="12.75" customHeight="1" thickBot="1">
      <c r="A77" s="73"/>
      <c r="B77" s="586" t="s">
        <v>229</v>
      </c>
      <c r="C77" s="586"/>
      <c r="D77" s="586"/>
      <c r="E77" s="230"/>
      <c r="F77" s="75"/>
    </row>
    <row r="78" spans="1:6" ht="12.75" customHeight="1" thickBot="1">
      <c r="A78" s="73"/>
      <c r="B78" s="586"/>
      <c r="C78" s="586"/>
      <c r="D78" s="587"/>
      <c r="E78" s="232"/>
      <c r="F78" s="229"/>
    </row>
    <row r="79" spans="1:6" ht="12.75" hidden="1" customHeight="1">
      <c r="A79" s="73"/>
      <c r="B79" s="583"/>
      <c r="C79" s="584"/>
      <c r="D79" s="584"/>
      <c r="E79" s="260"/>
      <c r="F79" s="229"/>
    </row>
    <row r="80" spans="1:6" ht="12.75" hidden="1" customHeight="1">
      <c r="A80" s="73"/>
      <c r="B80" s="583"/>
      <c r="C80" s="584"/>
      <c r="D80" s="584"/>
      <c r="E80" s="314"/>
      <c r="F80" s="229"/>
    </row>
    <row r="81" spans="1:10" s="77" customFormat="1" ht="15" customHeight="1">
      <c r="A81" s="73" t="s">
        <v>252</v>
      </c>
      <c r="B81" s="588" t="s">
        <v>253</v>
      </c>
      <c r="C81" s="588"/>
      <c r="D81" s="601"/>
      <c r="E81" s="260"/>
      <c r="F81" s="259"/>
    </row>
    <row r="82" spans="1:10" s="77" customFormat="1" ht="18" customHeight="1">
      <c r="A82" s="73" t="s">
        <v>50</v>
      </c>
      <c r="B82" s="585" t="s">
        <v>254</v>
      </c>
      <c r="C82" s="585"/>
      <c r="D82" s="585"/>
      <c r="E82" s="231"/>
      <c r="F82" s="74"/>
    </row>
    <row r="83" spans="1:10" ht="12.75" customHeight="1" thickBot="1">
      <c r="A83" s="73"/>
      <c r="B83" s="586" t="s">
        <v>229</v>
      </c>
      <c r="C83" s="586"/>
      <c r="D83" s="586"/>
      <c r="E83" s="230"/>
      <c r="F83" s="75"/>
    </row>
    <row r="84" spans="1:10" ht="12.75" customHeight="1" thickBot="1">
      <c r="A84" s="73"/>
      <c r="B84" s="586"/>
      <c r="C84" s="586"/>
      <c r="D84" s="587"/>
      <c r="E84" s="232"/>
      <c r="F84" s="229"/>
    </row>
    <row r="85" spans="1:10" ht="12.75" hidden="1" customHeight="1">
      <c r="A85" s="73"/>
      <c r="B85" s="583"/>
      <c r="C85" s="584"/>
      <c r="D85" s="584"/>
      <c r="E85" s="260"/>
      <c r="F85" s="229"/>
    </row>
    <row r="86" spans="1:10" ht="12.75" hidden="1" customHeight="1">
      <c r="A86" s="73"/>
      <c r="B86" s="583"/>
      <c r="C86" s="584"/>
      <c r="D86" s="584"/>
      <c r="E86" s="314"/>
      <c r="F86" s="229"/>
    </row>
    <row r="87" spans="1:10" s="77" customFormat="1" ht="15.75" customHeight="1">
      <c r="A87" s="73" t="s">
        <v>255</v>
      </c>
      <c r="B87" s="591" t="s">
        <v>256</v>
      </c>
      <c r="C87" s="591"/>
      <c r="D87" s="592"/>
      <c r="E87" s="260"/>
      <c r="F87" s="259"/>
      <c r="G87" s="10"/>
    </row>
    <row r="88" spans="1:10" s="77" customFormat="1" ht="15" customHeight="1">
      <c r="A88" s="73" t="s">
        <v>36</v>
      </c>
      <c r="B88" s="586" t="s">
        <v>254</v>
      </c>
      <c r="C88" s="586"/>
      <c r="D88" s="586"/>
      <c r="E88" s="231"/>
      <c r="F88" s="74"/>
      <c r="J88" s="78"/>
    </row>
    <row r="89" spans="1:10" ht="12.75" customHeight="1" thickBot="1">
      <c r="A89" s="73"/>
      <c r="B89" s="586" t="s">
        <v>229</v>
      </c>
      <c r="C89" s="586"/>
      <c r="D89" s="586"/>
      <c r="E89" s="230"/>
      <c r="F89" s="75"/>
    </row>
    <row r="90" spans="1:10" ht="12.75" customHeight="1" thickBot="1">
      <c r="A90" s="350"/>
      <c r="B90" s="603"/>
      <c r="C90" s="603"/>
      <c r="D90" s="604"/>
      <c r="E90" s="232"/>
      <c r="F90" s="351"/>
    </row>
    <row r="91" spans="1:10" ht="12.75" hidden="1" customHeight="1">
      <c r="A91" s="315"/>
      <c r="B91" s="605"/>
      <c r="C91" s="605"/>
      <c r="D91" s="605"/>
      <c r="E91" s="260"/>
      <c r="F91" s="316"/>
    </row>
    <row r="92" spans="1:10" ht="12.75" hidden="1" customHeight="1">
      <c r="A92" s="315"/>
      <c r="B92" s="605"/>
      <c r="C92" s="605"/>
      <c r="D92" s="605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 t="s">
        <v>530</v>
      </c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5">
      <c r="A96" s="407" t="s">
        <v>450</v>
      </c>
      <c r="B96" s="602"/>
      <c r="C96" s="602"/>
      <c r="D96" s="414" t="str">
        <f>'NAZWA JEDNOSTKI,SPORZĄDZIŁ,DATA'!I3</f>
        <v>2023-02-15</v>
      </c>
      <c r="E96" s="408"/>
      <c r="F96" s="408"/>
    </row>
    <row r="97" spans="1:6" ht="13.5" customHeight="1">
      <c r="A97" s="11" t="s">
        <v>424</v>
      </c>
      <c r="B97" s="404"/>
      <c r="C97" s="404"/>
      <c r="D97" s="404" t="s">
        <v>146</v>
      </c>
      <c r="E97" s="380"/>
      <c r="F97" s="380"/>
    </row>
    <row r="98" spans="1:6" ht="17.25" customHeight="1"/>
    <row r="102" spans="1:6" ht="15">
      <c r="B102"/>
    </row>
    <row r="103" spans="1:6" ht="15">
      <c r="B103"/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D8" zoomScale="75" zoomScaleNormal="75" zoomScaleSheetLayoutView="100" workbookViewId="0">
      <selection activeCell="K15" sqref="K15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453" t="str">
        <f>'NAZWA JEDNOSTKI,SPORZĄDZIŁ,DATA'!B3</f>
        <v>Szkoła Podstawowa Nr 51 im. Stefana Linkego</v>
      </c>
      <c r="C1" s="453"/>
    </row>
    <row r="2" spans="1:14" ht="21.95" customHeight="1">
      <c r="B2" s="453"/>
      <c r="C2" s="453"/>
    </row>
    <row r="4" spans="1:14" ht="15.75">
      <c r="A4" s="101"/>
      <c r="B4" s="472" t="s">
        <v>429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6" spans="1:14" ht="15.75" thickBot="1"/>
    <row r="7" spans="1:14" ht="15.75">
      <c r="B7" s="473" t="s">
        <v>0</v>
      </c>
      <c r="C7" s="475" t="s">
        <v>1</v>
      </c>
      <c r="D7" s="475" t="s">
        <v>2</v>
      </c>
      <c r="E7" s="475" t="s">
        <v>3</v>
      </c>
      <c r="F7" s="475"/>
      <c r="G7" s="475"/>
      <c r="H7" s="475"/>
      <c r="I7" s="475" t="s">
        <v>4</v>
      </c>
      <c r="J7" s="475"/>
      <c r="K7" s="475"/>
      <c r="L7" s="475"/>
      <c r="M7" s="477" t="s">
        <v>5</v>
      </c>
      <c r="N7" s="470" t="s">
        <v>460</v>
      </c>
    </row>
    <row r="8" spans="1:14" ht="98.25" customHeight="1" thickBot="1">
      <c r="B8" s="474"/>
      <c r="C8" s="476"/>
      <c r="D8" s="476"/>
      <c r="E8" s="164" t="s">
        <v>6</v>
      </c>
      <c r="F8" s="164" t="s">
        <v>7</v>
      </c>
      <c r="G8" s="164" t="s">
        <v>378</v>
      </c>
      <c r="H8" s="164" t="s">
        <v>8</v>
      </c>
      <c r="I8" s="164" t="s">
        <v>6</v>
      </c>
      <c r="J8" s="164" t="s">
        <v>9</v>
      </c>
      <c r="K8" s="164" t="s">
        <v>378</v>
      </c>
      <c r="L8" s="164" t="s">
        <v>8</v>
      </c>
      <c r="M8" s="478"/>
      <c r="N8" s="471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14991336.07</v>
      </c>
      <c r="E9" s="423">
        <f t="shared" si="0"/>
        <v>0</v>
      </c>
      <c r="F9" s="423">
        <f t="shared" si="0"/>
        <v>221562.82</v>
      </c>
      <c r="G9" s="423">
        <f>G10+G12+G13+G14+G15</f>
        <v>122340</v>
      </c>
      <c r="H9" s="423">
        <f>H10+H12+H13+H14+H15</f>
        <v>413.12</v>
      </c>
      <c r="I9" s="423">
        <f t="shared" ref="I9:L9" si="1">I10+I12+I13+I14+I15</f>
        <v>0</v>
      </c>
      <c r="J9" s="423">
        <f t="shared" si="1"/>
        <v>5885.9</v>
      </c>
      <c r="K9" s="423">
        <f t="shared" si="1"/>
        <v>137100</v>
      </c>
      <c r="L9" s="423">
        <f t="shared" si="1"/>
        <v>0</v>
      </c>
      <c r="M9" s="389">
        <f>D9+E9+F9+G9+H9-I9-J9-K9-L9</f>
        <v>15192666.109999999</v>
      </c>
      <c r="N9" s="393">
        <f>M9-'Tabela 1.1.2 '!M9</f>
        <v>13255481.619999999</v>
      </c>
    </row>
    <row r="10" spans="1:14" ht="35.25" customHeight="1">
      <c r="B10" s="104" t="s">
        <v>13</v>
      </c>
      <c r="C10" s="99" t="s">
        <v>14</v>
      </c>
      <c r="D10" s="262">
        <v>10194945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10194945</v>
      </c>
      <c r="N10" s="394">
        <f>M10-'Tabela 1.1.2 '!M10</f>
        <v>10194945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430</v>
      </c>
      <c r="D12" s="262">
        <v>4133564.14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389">
        <f t="shared" si="2"/>
        <v>4133564.14</v>
      </c>
      <c r="N12" s="394">
        <f>M12-'Tabela 1.1.2 '!M11</f>
        <v>3060536.62</v>
      </c>
    </row>
    <row r="13" spans="1:14" ht="36.75" customHeight="1">
      <c r="B13" s="104" t="s">
        <v>18</v>
      </c>
      <c r="C13" s="99" t="s">
        <v>19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389">
        <f t="shared" si="2"/>
        <v>0</v>
      </c>
      <c r="N13" s="394">
        <f>M13-'Tabela 1.1.2 '!M12</f>
        <v>0</v>
      </c>
    </row>
    <row r="14" spans="1:14" ht="34.5" customHeight="1">
      <c r="B14" s="104" t="s">
        <v>20</v>
      </c>
      <c r="C14" s="99" t="s">
        <v>21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662826.93000000005</v>
      </c>
      <c r="E15" s="262">
        <v>0</v>
      </c>
      <c r="F15" s="262">
        <v>221562.82</v>
      </c>
      <c r="G15" s="262">
        <v>122340</v>
      </c>
      <c r="H15" s="262">
        <v>413.12</v>
      </c>
      <c r="I15" s="262">
        <v>0</v>
      </c>
      <c r="J15" s="262">
        <v>5885.9</v>
      </c>
      <c r="K15" s="262">
        <v>137100</v>
      </c>
      <c r="L15" s="262">
        <v>0</v>
      </c>
      <c r="M15" s="389">
        <f t="shared" si="2"/>
        <v>864156.97</v>
      </c>
      <c r="N15" s="394">
        <f>M15-'Tabela 1.1.2 '!M14</f>
        <v>0</v>
      </c>
    </row>
    <row r="16" spans="1:14" ht="35.25" customHeight="1">
      <c r="B16" s="130" t="s">
        <v>28</v>
      </c>
      <c r="C16" s="145" t="s">
        <v>173</v>
      </c>
      <c r="D16" s="262">
        <v>0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0</v>
      </c>
      <c r="N16" s="394">
        <f>M16</f>
        <v>0</v>
      </c>
    </row>
    <row r="17" spans="2:14" ht="35.25" customHeight="1">
      <c r="B17" s="104" t="s">
        <v>55</v>
      </c>
      <c r="C17" s="99" t="s">
        <v>309</v>
      </c>
      <c r="D17" s="262">
        <v>0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28955.93</v>
      </c>
      <c r="E18" s="383">
        <v>0</v>
      </c>
      <c r="F18" s="383">
        <v>0</v>
      </c>
      <c r="G18" s="262">
        <v>14760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9">
        <f t="shared" si="2"/>
        <v>43715.93</v>
      </c>
      <c r="N18" s="394">
        <f>M18-'Tabela 1.1.2 '!M15</f>
        <v>0</v>
      </c>
    </row>
    <row r="19" spans="2:14" ht="35.25" customHeight="1" thickBot="1">
      <c r="B19" s="466" t="s">
        <v>347</v>
      </c>
      <c r="C19" s="467"/>
      <c r="D19" s="218">
        <f>D9+D16+D17+D18</f>
        <v>15020292</v>
      </c>
      <c r="E19" s="218">
        <f t="shared" ref="E19:L19" si="3">E9+E16+E17+E18</f>
        <v>0</v>
      </c>
      <c r="F19" s="218">
        <f t="shared" si="3"/>
        <v>221562.82</v>
      </c>
      <c r="G19" s="218">
        <f t="shared" si="3"/>
        <v>137100</v>
      </c>
      <c r="H19" s="218">
        <f t="shared" si="3"/>
        <v>413.12</v>
      </c>
      <c r="I19" s="218">
        <f t="shared" si="3"/>
        <v>0</v>
      </c>
      <c r="J19" s="218">
        <f t="shared" si="3"/>
        <v>5885.9</v>
      </c>
      <c r="K19" s="218">
        <f t="shared" si="3"/>
        <v>137100</v>
      </c>
      <c r="L19" s="218">
        <f t="shared" si="3"/>
        <v>0</v>
      </c>
      <c r="M19" s="390">
        <f>M9+M16+M17+M18</f>
        <v>15236382.039999999</v>
      </c>
      <c r="N19" s="394">
        <f>N9+N16+N17+N18</f>
        <v>13255481.619999999</v>
      </c>
    </row>
    <row r="20" spans="2:14" ht="54.75" customHeight="1" thickBot="1">
      <c r="B20" s="468" t="s">
        <v>346</v>
      </c>
      <c r="C20" s="469"/>
      <c r="D20" s="384" t="s">
        <v>306</v>
      </c>
      <c r="E20" s="385" t="s">
        <v>306</v>
      </c>
      <c r="F20" s="385" t="s">
        <v>306</v>
      </c>
      <c r="G20" s="386">
        <v>0</v>
      </c>
      <c r="H20" s="385" t="s">
        <v>306</v>
      </c>
      <c r="I20" s="385" t="s">
        <v>306</v>
      </c>
      <c r="J20" s="385" t="s">
        <v>306</v>
      </c>
      <c r="K20" s="387">
        <v>0</v>
      </c>
      <c r="L20" s="385" t="s">
        <v>306</v>
      </c>
      <c r="M20" s="391" t="s">
        <v>306</v>
      </c>
      <c r="N20" s="392" t="s">
        <v>306</v>
      </c>
    </row>
    <row r="22" spans="2:14">
      <c r="B22" t="s">
        <v>379</v>
      </c>
    </row>
    <row r="23" spans="2:14">
      <c r="B23" t="s">
        <v>395</v>
      </c>
    </row>
    <row r="24" spans="2:14">
      <c r="B24" t="s">
        <v>396</v>
      </c>
    </row>
    <row r="31" spans="2:14">
      <c r="C31" t="str">
        <f>'NAZWA JEDNOSTKI,SPORZĄDZIŁ,DATA'!H3</f>
        <v>Magdalena Rogalska</v>
      </c>
      <c r="D31" s="399" t="str">
        <f>'NAZWA JEDNOSTKI,SPORZĄDZIŁ,DATA'!I3</f>
        <v>2023-02-15</v>
      </c>
    </row>
    <row r="32" spans="2:14">
      <c r="C32" t="s">
        <v>437</v>
      </c>
      <c r="D32" t="s">
        <v>436</v>
      </c>
    </row>
    <row r="37" spans="3:3">
      <c r="C37" t="s">
        <v>441</v>
      </c>
    </row>
    <row r="38" spans="3:3">
      <c r="C38" t="s">
        <v>442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B65" sqref="B65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542" t="str">
        <f>'NAZWA JEDNOSTKI,SPORZĄDZIŁ,DATA'!B3</f>
        <v>Szkoła Podstawowa Nr 51 im. Stefana Linkego</v>
      </c>
      <c r="B1" s="542"/>
      <c r="C1" s="542"/>
      <c r="D1" s="542"/>
      <c r="E1" s="167" t="s">
        <v>400</v>
      </c>
    </row>
    <row r="2" spans="1:8" ht="21.95" customHeight="1">
      <c r="A2" s="542"/>
      <c r="B2" s="542"/>
      <c r="C2" s="542"/>
      <c r="D2" s="542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82" t="s">
        <v>257</v>
      </c>
      <c r="B5" s="582"/>
      <c r="C5" s="582"/>
      <c r="D5" s="582"/>
      <c r="E5" s="582"/>
    </row>
    <row r="6" spans="1:8" ht="12.75" customHeight="1">
      <c r="A6" s="589" t="s">
        <v>78</v>
      </c>
      <c r="B6" s="589"/>
      <c r="C6" s="589"/>
      <c r="D6" s="589"/>
      <c r="E6" s="71" t="s">
        <v>491</v>
      </c>
    </row>
    <row r="7" spans="1:8" ht="15.75" customHeight="1">
      <c r="A7" s="64" t="s">
        <v>11</v>
      </c>
      <c r="B7" s="616" t="s">
        <v>258</v>
      </c>
      <c r="C7" s="616"/>
      <c r="D7" s="616"/>
      <c r="E7" s="303"/>
    </row>
    <row r="8" spans="1:8" ht="15.75" customHeight="1">
      <c r="A8" s="65" t="s">
        <v>17</v>
      </c>
      <c r="B8" s="611" t="s">
        <v>259</v>
      </c>
      <c r="C8" s="611"/>
      <c r="D8" s="611"/>
      <c r="E8" s="326"/>
    </row>
    <row r="9" spans="1:8" ht="17.25" customHeight="1" thickBot="1">
      <c r="A9" s="65"/>
      <c r="B9" s="586" t="s">
        <v>229</v>
      </c>
      <c r="C9" s="586"/>
      <c r="D9" s="586"/>
      <c r="E9" s="304"/>
    </row>
    <row r="10" spans="1:8" ht="13.5" customHeight="1" thickBot="1">
      <c r="A10" s="65"/>
      <c r="B10" s="618"/>
      <c r="C10" s="618"/>
      <c r="D10" s="618"/>
      <c r="E10" s="305"/>
    </row>
    <row r="11" spans="1:8" ht="13.5" customHeight="1" thickBot="1">
      <c r="A11" s="317"/>
      <c r="B11" s="618"/>
      <c r="C11" s="618"/>
      <c r="D11" s="619"/>
      <c r="E11" s="305"/>
    </row>
    <row r="12" spans="1:8" ht="15.75" customHeight="1">
      <c r="A12" s="65" t="s">
        <v>20</v>
      </c>
      <c r="B12" s="620" t="s">
        <v>260</v>
      </c>
      <c r="C12" s="620"/>
      <c r="D12" s="620"/>
      <c r="E12" s="306"/>
    </row>
    <row r="13" spans="1:8" ht="16.5" customHeight="1" thickBot="1">
      <c r="A13" s="65"/>
      <c r="B13" s="586" t="s">
        <v>229</v>
      </c>
      <c r="C13" s="586"/>
      <c r="D13" s="586"/>
      <c r="E13" s="304"/>
    </row>
    <row r="14" spans="1:8" ht="13.5" customHeight="1" thickBot="1">
      <c r="A14" s="65"/>
      <c r="B14" s="611"/>
      <c r="C14" s="611"/>
      <c r="D14" s="615"/>
      <c r="E14" s="305"/>
    </row>
    <row r="15" spans="1:8" ht="13.5" customHeight="1" thickBot="1">
      <c r="A15" s="65"/>
      <c r="B15" s="608"/>
      <c r="C15" s="609"/>
      <c r="D15" s="609"/>
      <c r="E15" s="305"/>
    </row>
    <row r="16" spans="1:8" ht="31.5" customHeight="1">
      <c r="A16" s="348" t="s">
        <v>116</v>
      </c>
      <c r="B16" s="615" t="s">
        <v>261</v>
      </c>
      <c r="C16" s="621"/>
      <c r="D16" s="622"/>
      <c r="E16" s="325"/>
    </row>
    <row r="17" spans="1:10" ht="16.5" customHeight="1" thickBot="1">
      <c r="A17" s="65"/>
      <c r="B17" s="586" t="s">
        <v>229</v>
      </c>
      <c r="C17" s="586"/>
      <c r="D17" s="586"/>
      <c r="E17" s="304"/>
    </row>
    <row r="18" spans="1:10" ht="13.5" customHeight="1" thickBot="1">
      <c r="A18" s="65"/>
      <c r="B18" s="613"/>
      <c r="C18" s="613"/>
      <c r="D18" s="614"/>
      <c r="E18" s="305"/>
    </row>
    <row r="19" spans="1:10" ht="13.5" customHeight="1" thickBot="1">
      <c r="A19" s="317"/>
      <c r="B19" s="610"/>
      <c r="C19" s="594"/>
      <c r="D19" s="594"/>
      <c r="E19" s="305"/>
    </row>
    <row r="20" spans="1:10" ht="13.5" customHeight="1" thickBot="1">
      <c r="A20" s="317"/>
      <c r="B20" s="606"/>
      <c r="C20" s="606"/>
      <c r="D20" s="607"/>
      <c r="E20" s="305"/>
    </row>
    <row r="21" spans="1:10" ht="15.75">
      <c r="A21" s="65" t="s">
        <v>118</v>
      </c>
      <c r="B21" s="612" t="s">
        <v>262</v>
      </c>
      <c r="C21" s="612"/>
      <c r="D21" s="612"/>
      <c r="E21" s="306"/>
      <c r="J21" s="323"/>
    </row>
    <row r="22" spans="1:10" ht="12.75" customHeight="1" thickBot="1">
      <c r="A22" s="65"/>
      <c r="B22" s="586" t="s">
        <v>229</v>
      </c>
      <c r="C22" s="586"/>
      <c r="D22" s="586"/>
      <c r="E22" s="304"/>
    </row>
    <row r="23" spans="1:10" ht="13.5" customHeight="1" thickBot="1">
      <c r="A23" s="65"/>
      <c r="B23" s="613"/>
      <c r="C23" s="613"/>
      <c r="D23" s="614"/>
      <c r="E23" s="305"/>
    </row>
    <row r="24" spans="1:10" ht="13.5" customHeight="1" thickBot="1">
      <c r="A24" s="65"/>
      <c r="B24" s="608"/>
      <c r="C24" s="609"/>
      <c r="D24" s="609"/>
      <c r="E24" s="305"/>
    </row>
    <row r="25" spans="1:10" ht="13.5" customHeight="1" thickBot="1">
      <c r="A25" s="65"/>
      <c r="B25" s="610"/>
      <c r="C25" s="594"/>
      <c r="D25" s="594"/>
      <c r="E25" s="305"/>
    </row>
    <row r="26" spans="1:10" ht="14.25" customHeight="1">
      <c r="A26" s="65" t="s">
        <v>125</v>
      </c>
      <c r="B26" s="611" t="s">
        <v>263</v>
      </c>
      <c r="C26" s="611"/>
      <c r="D26" s="611"/>
      <c r="E26" s="325"/>
    </row>
    <row r="27" spans="1:10" ht="12.75" customHeight="1" thickBot="1">
      <c r="A27" s="65"/>
      <c r="B27" s="586" t="s">
        <v>229</v>
      </c>
      <c r="C27" s="586"/>
      <c r="D27" s="586"/>
      <c r="E27" s="324"/>
    </row>
    <row r="28" spans="1:10" ht="13.5" customHeight="1" thickBot="1">
      <c r="A28" s="65"/>
      <c r="B28" s="613"/>
      <c r="C28" s="613"/>
      <c r="D28" s="614"/>
      <c r="E28" s="305"/>
    </row>
    <row r="29" spans="1:10" ht="13.5" customHeight="1" thickBot="1">
      <c r="A29" s="317"/>
      <c r="B29" s="610"/>
      <c r="C29" s="594"/>
      <c r="D29" s="594"/>
      <c r="E29" s="305"/>
    </row>
    <row r="30" spans="1:10" ht="13.5" customHeight="1" thickBot="1">
      <c r="A30" s="65"/>
      <c r="B30" s="629"/>
      <c r="C30" s="630"/>
      <c r="D30" s="630"/>
      <c r="E30" s="305"/>
    </row>
    <row r="31" spans="1:10" ht="15.75">
      <c r="A31" s="64" t="s">
        <v>28</v>
      </c>
      <c r="B31" s="616" t="s">
        <v>264</v>
      </c>
      <c r="C31" s="616"/>
      <c r="D31" s="617"/>
      <c r="E31" s="318"/>
    </row>
    <row r="32" spans="1:10" ht="16.5" customHeight="1">
      <c r="A32" s="65" t="s">
        <v>138</v>
      </c>
      <c r="B32" s="623" t="s">
        <v>265</v>
      </c>
      <c r="C32" s="623"/>
      <c r="D32" s="623"/>
      <c r="E32" s="306"/>
    </row>
    <row r="33" spans="1:14" ht="14.25" customHeight="1" thickBot="1">
      <c r="A33" s="65"/>
      <c r="B33" s="586" t="s">
        <v>229</v>
      </c>
      <c r="C33" s="586"/>
      <c r="D33" s="586"/>
      <c r="E33" s="304"/>
    </row>
    <row r="34" spans="1:14" ht="13.5" customHeight="1" thickBot="1">
      <c r="A34" s="65"/>
      <c r="B34" s="611"/>
      <c r="C34" s="611"/>
      <c r="D34" s="615"/>
      <c r="E34" s="305"/>
    </row>
    <row r="35" spans="1:14" ht="13.5" customHeight="1" thickBot="1">
      <c r="A35" s="65"/>
      <c r="B35" s="608"/>
      <c r="C35" s="609"/>
      <c r="D35" s="609"/>
      <c r="E35" s="305"/>
    </row>
    <row r="36" spans="1:14" ht="13.5" customHeight="1" thickBot="1">
      <c r="A36" s="65"/>
      <c r="B36" s="608"/>
      <c r="C36" s="609"/>
      <c r="D36" s="609"/>
      <c r="E36" s="305"/>
    </row>
    <row r="37" spans="1:14" ht="15.75">
      <c r="A37" s="65" t="s">
        <v>142</v>
      </c>
      <c r="B37" s="623" t="s">
        <v>266</v>
      </c>
      <c r="C37" s="623"/>
      <c r="D37" s="623"/>
      <c r="E37" s="306"/>
    </row>
    <row r="38" spans="1:14" ht="15" customHeight="1" thickBot="1">
      <c r="A38" s="65"/>
      <c r="B38" s="586" t="s">
        <v>229</v>
      </c>
      <c r="C38" s="586"/>
      <c r="D38" s="586"/>
      <c r="E38" s="304"/>
    </row>
    <row r="39" spans="1:14" ht="13.5" customHeight="1" thickBot="1">
      <c r="A39" s="65"/>
      <c r="B39" s="611"/>
      <c r="C39" s="611"/>
      <c r="D39" s="615"/>
      <c r="E39" s="305"/>
      <c r="M39" s="322"/>
    </row>
    <row r="40" spans="1:14" ht="13.5" customHeight="1" thickBot="1">
      <c r="A40" s="65"/>
      <c r="B40" s="608"/>
      <c r="C40" s="609"/>
      <c r="D40" s="609"/>
      <c r="E40" s="305"/>
    </row>
    <row r="41" spans="1:14" ht="31.5" customHeight="1">
      <c r="A41" s="348" t="s">
        <v>267</v>
      </c>
      <c r="B41" s="611" t="s">
        <v>268</v>
      </c>
      <c r="C41" s="611"/>
      <c r="D41" s="611"/>
      <c r="E41" s="306"/>
    </row>
    <row r="42" spans="1:14" ht="13.5" customHeight="1" thickBot="1">
      <c r="A42" s="65"/>
      <c r="B42" s="586" t="s">
        <v>229</v>
      </c>
      <c r="C42" s="586"/>
      <c r="D42" s="586"/>
      <c r="E42" s="304"/>
      <c r="M42" s="322"/>
    </row>
    <row r="43" spans="1:14" ht="13.5" customHeight="1" thickBot="1">
      <c r="A43" s="65"/>
      <c r="B43" s="586"/>
      <c r="C43" s="586"/>
      <c r="D43" s="587"/>
      <c r="E43" s="305"/>
      <c r="L43" s="322"/>
      <c r="M43" s="322"/>
      <c r="N43" s="322"/>
    </row>
    <row r="44" spans="1:14" ht="13.5" customHeight="1" thickBot="1">
      <c r="A44" s="65"/>
      <c r="B44" s="608"/>
      <c r="C44" s="609"/>
      <c r="D44" s="609"/>
      <c r="E44" s="305"/>
    </row>
    <row r="45" spans="1:14" ht="13.5" customHeight="1" thickBot="1">
      <c r="A45" s="65"/>
      <c r="B45" s="608"/>
      <c r="C45" s="609"/>
      <c r="D45" s="609"/>
      <c r="E45" s="305"/>
    </row>
    <row r="46" spans="1:14" ht="15.75">
      <c r="A46" s="65" t="s">
        <v>269</v>
      </c>
      <c r="B46" s="623" t="s">
        <v>270</v>
      </c>
      <c r="C46" s="623"/>
      <c r="D46" s="623"/>
      <c r="E46" s="306"/>
    </row>
    <row r="47" spans="1:14" ht="15" customHeight="1" thickBot="1">
      <c r="A47" s="65"/>
      <c r="B47" s="586" t="s">
        <v>229</v>
      </c>
      <c r="C47" s="586"/>
      <c r="D47" s="586"/>
      <c r="E47" s="304"/>
      <c r="L47" s="322"/>
      <c r="M47" s="322"/>
      <c r="N47" s="322"/>
    </row>
    <row r="48" spans="1:14" ht="13.5" customHeight="1" thickBot="1">
      <c r="A48" s="65"/>
      <c r="B48" s="613"/>
      <c r="C48" s="613"/>
      <c r="D48" s="614"/>
      <c r="E48" s="305"/>
    </row>
    <row r="49" spans="1:6" ht="13.5" customHeight="1" thickBot="1">
      <c r="A49" s="65"/>
      <c r="B49" s="625"/>
      <c r="C49" s="626"/>
      <c r="D49" s="627"/>
      <c r="E49" s="305"/>
    </row>
    <row r="50" spans="1:6" ht="13.5" customHeight="1" thickBot="1">
      <c r="A50" s="65"/>
      <c r="B50" s="608"/>
      <c r="C50" s="609"/>
      <c r="D50" s="609"/>
      <c r="E50" s="305"/>
    </row>
    <row r="51" spans="1:6" ht="15.75">
      <c r="A51" s="65" t="s">
        <v>271</v>
      </c>
      <c r="B51" s="612" t="s">
        <v>272</v>
      </c>
      <c r="C51" s="612"/>
      <c r="D51" s="612"/>
      <c r="E51" s="349"/>
    </row>
    <row r="52" spans="1:6" ht="15" customHeight="1" thickBot="1">
      <c r="A52" s="82"/>
      <c r="B52" s="595" t="s">
        <v>229</v>
      </c>
      <c r="C52" s="595"/>
      <c r="D52" s="595"/>
      <c r="E52" s="304"/>
    </row>
    <row r="53" spans="1:6" ht="13.5" customHeight="1" thickBot="1">
      <c r="A53" s="319"/>
      <c r="B53" s="613"/>
      <c r="C53" s="613"/>
      <c r="D53" s="614"/>
      <c r="E53" s="305"/>
    </row>
    <row r="54" spans="1:6" ht="13.5" customHeight="1" thickBot="1">
      <c r="A54" s="96"/>
      <c r="B54" s="607"/>
      <c r="C54" s="628"/>
      <c r="D54" s="628"/>
      <c r="E54" s="305"/>
    </row>
    <row r="55" spans="1:6" ht="13.5" customHeight="1" thickBot="1">
      <c r="A55" s="96"/>
      <c r="B55" s="610"/>
      <c r="C55" s="594"/>
      <c r="D55" s="594"/>
      <c r="E55" s="305"/>
    </row>
    <row r="56" spans="1:6" ht="16.5" customHeight="1">
      <c r="A56" s="10"/>
      <c r="B56" s="10"/>
      <c r="C56" s="83"/>
      <c r="D56" s="83"/>
      <c r="E56" s="84"/>
    </row>
    <row r="57" spans="1:6" ht="15.75">
      <c r="A57" s="10"/>
      <c r="B57" s="10"/>
      <c r="C57" s="10"/>
      <c r="D57" s="10"/>
      <c r="E57" s="10"/>
    </row>
    <row r="58" spans="1:6" ht="15.75" customHeight="1">
      <c r="A58" s="66" t="s">
        <v>451</v>
      </c>
      <c r="B58" s="624"/>
      <c r="C58" s="624"/>
      <c r="D58" s="413" t="str">
        <f>'NAZWA JEDNOSTKI,SPORZĄDZIŁ,DATA'!I3</f>
        <v>2023-02-15</v>
      </c>
      <c r="E58" s="405"/>
    </row>
    <row r="59" spans="1:6" ht="15" customHeight="1">
      <c r="A59" s="83"/>
      <c r="B59" s="404"/>
      <c r="C59" s="404"/>
      <c r="D59" s="404" t="s">
        <v>452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5">
      <c r="B64"/>
    </row>
    <row r="65" spans="2:2" ht="15">
      <c r="B65"/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A20" sqref="A20:G20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542" t="str">
        <f>'NAZWA JEDNOSTKI,SPORZĄDZIŁ,DATA'!B3</f>
        <v>Szkoła Podstawowa Nr 51 im. Stefana Linkego</v>
      </c>
      <c r="B1" s="542"/>
      <c r="C1" s="542"/>
      <c r="D1" s="85"/>
      <c r="G1" s="167" t="s">
        <v>401</v>
      </c>
    </row>
    <row r="2" spans="1:12" ht="21.95" customHeight="1">
      <c r="A2" s="542"/>
      <c r="B2" s="542"/>
      <c r="C2" s="542"/>
      <c r="G2" s="167"/>
    </row>
    <row r="3" spans="1:12" ht="18" customHeight="1"/>
    <row r="4" spans="1:12" ht="36" customHeight="1">
      <c r="A4" s="581" t="s">
        <v>423</v>
      </c>
      <c r="B4" s="581"/>
      <c r="C4" s="581"/>
      <c r="D4" s="581"/>
      <c r="E4" s="581"/>
      <c r="F4" s="581"/>
      <c r="G4" s="581"/>
      <c r="H4" s="86"/>
      <c r="I4" s="86"/>
    </row>
    <row r="5" spans="1:12" ht="15.75" customHeight="1">
      <c r="A5" s="632" t="s">
        <v>273</v>
      </c>
      <c r="B5" s="632"/>
      <c r="C5" s="632"/>
      <c r="D5" s="632"/>
      <c r="E5" s="632"/>
      <c r="F5" s="632"/>
      <c r="G5" s="632"/>
    </row>
    <row r="6" spans="1:12" ht="25.5">
      <c r="A6" s="87" t="s">
        <v>0</v>
      </c>
      <c r="B6" s="87" t="s">
        <v>274</v>
      </c>
      <c r="C6" s="88" t="s">
        <v>275</v>
      </c>
      <c r="D6" s="88" t="s">
        <v>276</v>
      </c>
      <c r="E6" s="88" t="s">
        <v>277</v>
      </c>
      <c r="F6" s="88" t="s">
        <v>278</v>
      </c>
      <c r="G6" s="88" t="s">
        <v>279</v>
      </c>
      <c r="H6" s="89"/>
      <c r="I6" s="12" t="s">
        <v>37</v>
      </c>
    </row>
    <row r="7" spans="1:12">
      <c r="A7" s="76"/>
      <c r="B7" s="76"/>
      <c r="C7" s="76"/>
      <c r="D7" s="76"/>
      <c r="E7" s="346"/>
      <c r="F7" s="76"/>
      <c r="G7" s="76"/>
    </row>
    <row r="8" spans="1:12">
      <c r="A8" s="76"/>
      <c r="B8" s="76"/>
      <c r="C8" s="76"/>
      <c r="D8" s="76"/>
      <c r="E8" s="346"/>
      <c r="F8" s="76"/>
      <c r="G8" s="76"/>
    </row>
    <row r="9" spans="1:12">
      <c r="A9" s="76"/>
      <c r="B9" s="76"/>
      <c r="C9" s="76"/>
      <c r="D9" s="76"/>
      <c r="E9" s="346"/>
      <c r="F9" s="76"/>
      <c r="G9" s="76"/>
    </row>
    <row r="10" spans="1:12">
      <c r="A10" s="76"/>
      <c r="B10" s="76"/>
      <c r="C10" s="76"/>
      <c r="D10" s="76"/>
      <c r="E10" s="346"/>
      <c r="F10" s="76"/>
      <c r="G10" s="76"/>
    </row>
    <row r="11" spans="1:12">
      <c r="A11" s="76"/>
      <c r="B11" s="76"/>
      <c r="C11" s="76"/>
      <c r="D11" s="76"/>
      <c r="E11" s="346"/>
      <c r="F11" s="76"/>
      <c r="G11" s="76"/>
    </row>
    <row r="12" spans="1:12">
      <c r="A12" s="76"/>
      <c r="B12" s="76"/>
      <c r="C12" s="76"/>
      <c r="D12" s="76"/>
      <c r="E12" s="346"/>
      <c r="F12" s="76"/>
      <c r="G12" s="76"/>
      <c r="L12" s="12" t="s">
        <v>37</v>
      </c>
    </row>
    <row r="13" spans="1:12">
      <c r="A13" s="76"/>
      <c r="B13" s="76"/>
      <c r="C13" s="76"/>
      <c r="D13" s="76"/>
      <c r="E13" s="346"/>
      <c r="F13" s="76"/>
      <c r="G13" s="76"/>
    </row>
    <row r="14" spans="1:12">
      <c r="A14" s="76"/>
      <c r="B14" s="76"/>
      <c r="C14" s="76"/>
      <c r="D14" s="76"/>
      <c r="E14" s="346"/>
      <c r="F14" s="76"/>
      <c r="G14" s="76"/>
    </row>
    <row r="15" spans="1:12">
      <c r="A15" s="76"/>
      <c r="B15" s="76"/>
      <c r="C15" s="76"/>
      <c r="D15" s="76"/>
      <c r="E15" s="346"/>
      <c r="F15" s="76"/>
      <c r="G15" s="76"/>
    </row>
    <row r="16" spans="1:12" ht="15">
      <c r="A16" s="76"/>
      <c r="B16" s="409" t="s">
        <v>422</v>
      </c>
      <c r="C16" s="76"/>
      <c r="D16" s="76"/>
      <c r="E16" s="346">
        <f>SUM(E7:E15)</f>
        <v>0</v>
      </c>
      <c r="F16" s="76"/>
      <c r="G16" s="76"/>
    </row>
    <row r="17" spans="1:7" ht="15.75">
      <c r="A17" s="632" t="s">
        <v>280</v>
      </c>
      <c r="B17" s="632"/>
      <c r="C17" s="632"/>
      <c r="D17" s="632"/>
      <c r="E17" s="632"/>
      <c r="F17" s="632"/>
      <c r="G17" s="632"/>
    </row>
    <row r="18" spans="1:7" ht="25.5">
      <c r="A18" s="87" t="s">
        <v>0</v>
      </c>
      <c r="B18" s="87" t="s">
        <v>274</v>
      </c>
      <c r="C18" s="88" t="s">
        <v>275</v>
      </c>
      <c r="D18" s="88" t="s">
        <v>276</v>
      </c>
      <c r="E18" s="88" t="s">
        <v>277</v>
      </c>
      <c r="F18" s="88" t="s">
        <v>278</v>
      </c>
      <c r="G18" s="444" t="s">
        <v>279</v>
      </c>
    </row>
    <row r="19" spans="1:7">
      <c r="A19" s="442">
        <v>1</v>
      </c>
      <c r="B19" s="442" t="s">
        <v>532</v>
      </c>
      <c r="C19" s="442" t="s">
        <v>507</v>
      </c>
      <c r="D19" s="442" t="s">
        <v>506</v>
      </c>
      <c r="E19" s="442">
        <v>0.06</v>
      </c>
      <c r="F19" s="443" t="s">
        <v>504</v>
      </c>
      <c r="G19" s="446" t="s">
        <v>505</v>
      </c>
    </row>
    <row r="20" spans="1:7">
      <c r="A20" s="442"/>
      <c r="B20" s="442"/>
      <c r="C20" s="442"/>
      <c r="D20" s="442"/>
      <c r="E20" s="442"/>
      <c r="F20" s="443"/>
      <c r="G20" s="446"/>
    </row>
    <row r="21" spans="1:7">
      <c r="A21" s="76"/>
      <c r="B21" s="76"/>
      <c r="C21" s="76"/>
      <c r="D21" s="76"/>
      <c r="E21" s="346"/>
      <c r="F21" s="76"/>
      <c r="G21" s="445"/>
    </row>
    <row r="22" spans="1:7">
      <c r="A22" s="76"/>
      <c r="B22" s="76"/>
      <c r="C22" s="76"/>
      <c r="D22" s="76"/>
      <c r="E22" s="346"/>
      <c r="F22" s="76"/>
      <c r="G22" s="76"/>
    </row>
    <row r="23" spans="1:7">
      <c r="A23" s="76"/>
      <c r="B23" s="76"/>
      <c r="C23" s="76"/>
      <c r="D23" s="76"/>
      <c r="E23" s="346"/>
      <c r="F23" s="76"/>
      <c r="G23" s="76"/>
    </row>
    <row r="24" spans="1:7">
      <c r="A24" s="76"/>
      <c r="B24" s="76"/>
      <c r="C24" s="76"/>
      <c r="D24" s="76"/>
      <c r="E24" s="346"/>
      <c r="F24" s="76"/>
      <c r="G24" s="76"/>
    </row>
    <row r="25" spans="1:7">
      <c r="A25" s="76"/>
      <c r="B25" s="76"/>
      <c r="C25" s="76"/>
      <c r="D25" s="76"/>
      <c r="E25" s="346"/>
      <c r="F25" s="76"/>
      <c r="G25" s="76"/>
    </row>
    <row r="26" spans="1:7">
      <c r="A26" s="76"/>
      <c r="B26" s="76"/>
      <c r="C26" s="76"/>
      <c r="D26" s="76"/>
      <c r="E26" s="346"/>
      <c r="F26" s="76"/>
      <c r="G26" s="76"/>
    </row>
    <row r="27" spans="1:7">
      <c r="A27" s="76"/>
      <c r="B27" s="76"/>
      <c r="C27" s="76"/>
      <c r="D27" s="76"/>
      <c r="E27" s="346"/>
      <c r="F27" s="76"/>
      <c r="G27" s="76"/>
    </row>
    <row r="28" spans="1:7" ht="15">
      <c r="A28" s="76"/>
      <c r="B28" s="409" t="s">
        <v>422</v>
      </c>
      <c r="C28" s="76"/>
      <c r="D28" s="76"/>
      <c r="E28" s="346">
        <f>SUM(E19:E27)</f>
        <v>0.06</v>
      </c>
      <c r="F28" s="76"/>
      <c r="G28" s="76"/>
    </row>
    <row r="29" spans="1:7" ht="15.75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33"/>
      <c r="G30" s="633"/>
    </row>
    <row r="31" spans="1:7">
      <c r="A31" s="90"/>
      <c r="B31" s="11"/>
      <c r="C31" s="11"/>
      <c r="D31" s="11"/>
      <c r="E31" s="11"/>
      <c r="F31" s="634"/>
      <c r="G31" s="635"/>
    </row>
    <row r="32" spans="1:7" ht="17.25" customHeight="1">
      <c r="A32" s="11"/>
      <c r="B32" s="404"/>
      <c r="C32" s="415" t="str">
        <f>'NAZWA JEDNOSTKI,SPORZĄDZIŁ,DATA'!I3</f>
        <v>2023-02-15</v>
      </c>
      <c r="D32" s="11"/>
      <c r="E32" s="11"/>
      <c r="F32" s="631"/>
      <c r="G32" s="531"/>
    </row>
    <row r="33" spans="2:3" ht="15">
      <c r="B33" s="404"/>
      <c r="C33" s="404" t="s">
        <v>146</v>
      </c>
    </row>
    <row r="38" spans="2:3" ht="15">
      <c r="B38"/>
    </row>
    <row r="39" spans="2:3" ht="15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E43" sqref="E43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542" t="str">
        <f>'NAZWA JEDNOSTKI,SPORZĄDZIŁ,DATA'!B3</f>
        <v>Szkoła Podstawowa Nr 51 im. Stefana Linkego</v>
      </c>
      <c r="B1" s="542"/>
      <c r="C1" s="542"/>
      <c r="D1" s="18"/>
      <c r="E1" s="66"/>
      <c r="F1" s="66"/>
      <c r="G1" s="167" t="s">
        <v>402</v>
      </c>
      <c r="H1" s="66"/>
    </row>
    <row r="2" spans="1:9" ht="21.95" customHeight="1">
      <c r="A2" s="542"/>
      <c r="B2" s="542"/>
      <c r="C2" s="542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8" t="s">
        <v>281</v>
      </c>
      <c r="B4" s="638"/>
      <c r="C4" s="638"/>
      <c r="D4" s="638"/>
      <c r="E4" s="638"/>
      <c r="F4" s="638"/>
      <c r="G4" s="638"/>
      <c r="H4" s="86"/>
    </row>
    <row r="5" spans="1:9" ht="15.75" customHeight="1">
      <c r="A5" s="632" t="s">
        <v>282</v>
      </c>
      <c r="B5" s="632"/>
      <c r="C5" s="632"/>
      <c r="D5" s="632"/>
      <c r="E5" s="632"/>
      <c r="F5" s="632"/>
      <c r="G5" s="632"/>
    </row>
    <row r="6" spans="1:9" ht="25.5">
      <c r="A6" s="87" t="s">
        <v>0</v>
      </c>
      <c r="B6" s="87" t="s">
        <v>274</v>
      </c>
      <c r="C6" s="88" t="s">
        <v>275</v>
      </c>
      <c r="D6" s="88" t="s">
        <v>276</v>
      </c>
      <c r="E6" s="88" t="s">
        <v>277</v>
      </c>
      <c r="F6" s="88" t="s">
        <v>283</v>
      </c>
      <c r="G6" s="88" t="s">
        <v>279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5">
      <c r="A18" s="91"/>
      <c r="B18" s="409" t="s">
        <v>422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9" t="s">
        <v>284</v>
      </c>
      <c r="B19" s="639"/>
      <c r="C19" s="639"/>
      <c r="D19" s="639"/>
      <c r="E19" s="639"/>
      <c r="F19" s="639"/>
      <c r="G19" s="639"/>
    </row>
    <row r="20" spans="1:12" ht="31.5" customHeight="1">
      <c r="A20" s="87" t="s">
        <v>0</v>
      </c>
      <c r="B20" s="87" t="s">
        <v>274</v>
      </c>
      <c r="C20" s="88" t="s">
        <v>275</v>
      </c>
      <c r="D20" s="88" t="s">
        <v>276</v>
      </c>
      <c r="E20" s="88" t="s">
        <v>277</v>
      </c>
      <c r="F20" s="88" t="s">
        <v>285</v>
      </c>
      <c r="G20" s="88" t="s">
        <v>279</v>
      </c>
    </row>
    <row r="21" spans="1:12">
      <c r="A21" s="76"/>
      <c r="B21" s="76"/>
      <c r="C21" s="76"/>
      <c r="D21" s="76"/>
      <c r="E21" s="346"/>
      <c r="F21" s="76"/>
      <c r="G21" s="76"/>
    </row>
    <row r="22" spans="1:12" ht="15.75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422</v>
      </c>
      <c r="C30" s="91"/>
      <c r="D30" s="91"/>
      <c r="E30" s="347">
        <f>SUM(E21:E29)</f>
        <v>0</v>
      </c>
      <c r="F30" s="91"/>
      <c r="G30" s="91"/>
    </row>
    <row r="31" spans="1:12" ht="13.5" customHeight="1"/>
    <row r="32" spans="1:12" ht="11.25" customHeight="1"/>
    <row r="34" spans="1:7" ht="15.75">
      <c r="B34" s="404"/>
      <c r="C34" s="66" t="s">
        <v>286</v>
      </c>
      <c r="D34" s="63"/>
      <c r="E34" s="416" t="str">
        <f>'NAZWA JEDNOSTKI,SPORZĄDZIŁ,DATA'!I3</f>
        <v>2023-02-15</v>
      </c>
      <c r="F34" s="640"/>
      <c r="G34" s="640"/>
    </row>
    <row r="35" spans="1:7" ht="15.75">
      <c r="A35" s="92"/>
      <c r="B35" s="410"/>
      <c r="C35" s="11"/>
      <c r="D35" s="411"/>
      <c r="E35" s="11" t="s">
        <v>146</v>
      </c>
      <c r="F35" s="536"/>
      <c r="G35" s="536"/>
    </row>
    <row r="36" spans="1:7" ht="13.5" customHeight="1">
      <c r="B36" s="70"/>
      <c r="C36" s="70"/>
      <c r="D36" s="70"/>
      <c r="E36" s="70"/>
      <c r="F36" s="636"/>
      <c r="G36" s="637"/>
    </row>
    <row r="40" spans="1:7" ht="15">
      <c r="B40"/>
    </row>
    <row r="41" spans="1:7" ht="15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zoomScaleNormal="100" workbookViewId="0">
      <selection activeCell="D34" sqref="D34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542" t="str">
        <f>'NAZWA JEDNOSTKI,SPORZĄDZIŁ,DATA'!B3</f>
        <v>Szkoła Podstawowa Nr 51 im. Stefana Linkego</v>
      </c>
      <c r="B1" s="542"/>
      <c r="C1" s="542"/>
      <c r="D1" s="13"/>
      <c r="E1" s="10"/>
      <c r="F1" s="66"/>
      <c r="G1" s="13" t="s">
        <v>403</v>
      </c>
      <c r="H1" s="66"/>
    </row>
    <row r="2" spans="1:14" ht="21.95" customHeight="1">
      <c r="A2" s="542"/>
      <c r="B2" s="542"/>
      <c r="C2" s="542"/>
      <c r="D2" s="66"/>
      <c r="E2" s="66"/>
      <c r="F2" s="66"/>
      <c r="G2" s="13"/>
      <c r="H2" s="66"/>
      <c r="N2" s="11"/>
    </row>
    <row r="3" spans="1:14" ht="15.75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8" t="s">
        <v>287</v>
      </c>
      <c r="B5" s="638"/>
      <c r="C5" s="638"/>
      <c r="D5" s="638"/>
      <c r="E5" s="638"/>
      <c r="F5" s="638"/>
      <c r="G5" s="638"/>
      <c r="H5" s="86"/>
    </row>
    <row r="6" spans="1:14" ht="15.75" customHeight="1">
      <c r="A6" s="642" t="s">
        <v>288</v>
      </c>
      <c r="B6" s="642"/>
      <c r="C6" s="642"/>
      <c r="D6" s="642"/>
      <c r="E6" s="642"/>
      <c r="F6" s="642"/>
      <c r="G6" s="642"/>
    </row>
    <row r="7" spans="1:14" ht="51">
      <c r="A7" s="93" t="s">
        <v>0</v>
      </c>
      <c r="B7" s="93" t="s">
        <v>274</v>
      </c>
      <c r="C7" s="94" t="s">
        <v>275</v>
      </c>
      <c r="D7" s="94" t="s">
        <v>276</v>
      </c>
      <c r="E7" s="94" t="s">
        <v>277</v>
      </c>
      <c r="F7" s="94" t="s">
        <v>289</v>
      </c>
      <c r="G7" s="94" t="s">
        <v>279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75">
      <c r="A13" s="96"/>
      <c r="B13" s="96"/>
      <c r="C13" s="96"/>
      <c r="D13" s="96"/>
      <c r="E13" s="309"/>
      <c r="F13" s="96"/>
      <c r="G13" s="96"/>
    </row>
    <row r="14" spans="1:14" ht="16.5" thickBot="1">
      <c r="A14" s="96"/>
      <c r="B14" s="96"/>
      <c r="C14" s="96"/>
      <c r="D14" s="96"/>
      <c r="E14" s="345"/>
      <c r="F14" s="96"/>
      <c r="G14" s="96"/>
    </row>
    <row r="15" spans="1:14" ht="15.75" thickBot="1">
      <c r="A15" s="97"/>
      <c r="B15" s="409" t="s">
        <v>422</v>
      </c>
      <c r="C15" s="97"/>
      <c r="D15" s="341"/>
      <c r="E15" s="344">
        <f>SUM(E8:E14)</f>
        <v>0</v>
      </c>
      <c r="F15" s="342"/>
      <c r="G15" s="97"/>
    </row>
    <row r="16" spans="1:14" ht="15.75">
      <c r="A16" s="643" t="s">
        <v>290</v>
      </c>
      <c r="B16" s="643"/>
      <c r="C16" s="643" t="s">
        <v>284</v>
      </c>
      <c r="D16" s="643"/>
      <c r="E16" s="644"/>
      <c r="F16" s="643"/>
      <c r="G16" s="643"/>
    </row>
    <row r="17" spans="1:11" ht="48.75" customHeight="1">
      <c r="A17" s="93" t="s">
        <v>0</v>
      </c>
      <c r="B17" s="93" t="s">
        <v>274</v>
      </c>
      <c r="C17" s="94" t="s">
        <v>275</v>
      </c>
      <c r="D17" s="94" t="s">
        <v>276</v>
      </c>
      <c r="E17" s="94" t="s">
        <v>277</v>
      </c>
      <c r="F17" s="94" t="s">
        <v>289</v>
      </c>
      <c r="G17" s="94" t="s">
        <v>279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5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422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2023-02-15</v>
      </c>
      <c r="D27" s="66"/>
      <c r="E27" s="66"/>
      <c r="F27" s="580"/>
      <c r="G27" s="580"/>
      <c r="H27" s="11"/>
      <c r="I27" s="11"/>
      <c r="J27" s="11"/>
      <c r="K27" s="11"/>
    </row>
    <row r="28" spans="1:11" ht="15" customHeight="1">
      <c r="A28" s="90"/>
      <c r="B28" s="404"/>
      <c r="C28" s="412" t="s">
        <v>146</v>
      </c>
      <c r="D28" s="66"/>
      <c r="E28" s="66"/>
      <c r="F28" s="641"/>
      <c r="G28" s="641"/>
      <c r="H28" s="11"/>
      <c r="I28" s="11"/>
      <c r="J28" s="11"/>
      <c r="K28" s="11"/>
    </row>
    <row r="29" spans="1:11" ht="12" customHeight="1">
      <c r="F29" s="641"/>
      <c r="G29" s="637"/>
    </row>
    <row r="33" spans="2:2" ht="15">
      <c r="B33"/>
    </row>
    <row r="34" spans="2:2" ht="15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opLeftCell="D3" zoomScale="75" zoomScaleNormal="75" workbookViewId="0">
      <selection activeCell="F15" sqref="F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453" t="str">
        <f>'NAZWA JEDNOSTKI,SPORZĄDZIŁ,DATA'!B3</f>
        <v>Szkoła Podstawowa Nr 51 im. Stefana Linkego</v>
      </c>
      <c r="C1" s="453"/>
    </row>
    <row r="2" spans="2:13" ht="21.95" customHeight="1">
      <c r="B2" s="453"/>
      <c r="C2" s="453"/>
    </row>
    <row r="4" spans="2:13" ht="18.75" customHeight="1">
      <c r="B4" s="472" t="s">
        <v>404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6" spans="2:13" ht="15.75" thickBot="1"/>
    <row r="7" spans="2:13" ht="24.75" customHeight="1">
      <c r="B7" s="483" t="s">
        <v>0</v>
      </c>
      <c r="C7" s="485" t="s">
        <v>339</v>
      </c>
      <c r="D7" s="475" t="s">
        <v>2</v>
      </c>
      <c r="E7" s="475" t="s">
        <v>3</v>
      </c>
      <c r="F7" s="475"/>
      <c r="G7" s="475"/>
      <c r="H7" s="475"/>
      <c r="I7" s="475" t="s">
        <v>4</v>
      </c>
      <c r="J7" s="475"/>
      <c r="K7" s="475"/>
      <c r="L7" s="475"/>
      <c r="M7" s="487" t="s">
        <v>5</v>
      </c>
    </row>
    <row r="8" spans="2:13" ht="64.5" customHeight="1" thickBot="1">
      <c r="B8" s="484"/>
      <c r="C8" s="486"/>
      <c r="D8" s="476"/>
      <c r="E8" s="164" t="s">
        <v>6</v>
      </c>
      <c r="F8" s="164" t="s">
        <v>409</v>
      </c>
      <c r="G8" s="164" t="s">
        <v>378</v>
      </c>
      <c r="H8" s="164" t="s">
        <v>8</v>
      </c>
      <c r="I8" s="164" t="s">
        <v>6</v>
      </c>
      <c r="J8" s="164" t="s">
        <v>9</v>
      </c>
      <c r="K8" s="164" t="s">
        <v>378</v>
      </c>
      <c r="L8" s="164" t="s">
        <v>8</v>
      </c>
      <c r="M8" s="488"/>
    </row>
    <row r="9" spans="2:13" ht="45" customHeight="1">
      <c r="B9" s="131" t="s">
        <v>11</v>
      </c>
      <c r="C9" s="118" t="s">
        <v>25</v>
      </c>
      <c r="D9" s="423">
        <f>D10+D11+D12+D13+D14</f>
        <v>1628012.31</v>
      </c>
      <c r="E9" s="423">
        <f>E10+E11+E12+E13+E14</f>
        <v>0</v>
      </c>
      <c r="F9" s="423">
        <f t="shared" ref="F9:L9" si="0">F10+F11+F12+F13+F14</f>
        <v>314644.95999999996</v>
      </c>
      <c r="G9" s="423">
        <f t="shared" si="0"/>
        <v>0</v>
      </c>
      <c r="H9" s="423">
        <f t="shared" si="0"/>
        <v>413.12</v>
      </c>
      <c r="I9" s="423">
        <f t="shared" si="0"/>
        <v>0</v>
      </c>
      <c r="J9" s="423">
        <f t="shared" si="0"/>
        <v>5885.9</v>
      </c>
      <c r="K9" s="423">
        <f t="shared" si="0"/>
        <v>0</v>
      </c>
      <c r="L9" s="423">
        <f t="shared" si="0"/>
        <v>0</v>
      </c>
      <c r="M9" s="382">
        <f t="shared" ref="M9:M15" si="1">D9+E9+F9+G9+H9-I9-J9-K9-L9</f>
        <v>1937184.4900000002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420</v>
      </c>
      <c r="D11" s="261">
        <v>969598.42</v>
      </c>
      <c r="E11" s="261">
        <v>0</v>
      </c>
      <c r="F11" s="261">
        <v>103429.1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382">
        <f t="shared" si="1"/>
        <v>1073027.52</v>
      </c>
    </row>
    <row r="12" spans="2:13" ht="34.5" customHeight="1">
      <c r="B12" s="104" t="s">
        <v>18</v>
      </c>
      <c r="C12" s="99" t="s">
        <v>435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0</v>
      </c>
    </row>
    <row r="13" spans="2:13" ht="36" customHeight="1">
      <c r="B13" s="104" t="s">
        <v>20</v>
      </c>
      <c r="C13" s="145" t="s">
        <v>27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0</v>
      </c>
    </row>
    <row r="14" spans="2:13" ht="38.25" customHeight="1">
      <c r="B14" s="104" t="s">
        <v>22</v>
      </c>
      <c r="C14" s="99" t="s">
        <v>292</v>
      </c>
      <c r="D14" s="261">
        <v>658413.89</v>
      </c>
      <c r="E14" s="261">
        <v>0</v>
      </c>
      <c r="F14" s="261">
        <v>211215.86</v>
      </c>
      <c r="G14" s="261">
        <v>0</v>
      </c>
      <c r="H14" s="261">
        <v>413.12</v>
      </c>
      <c r="I14" s="261">
        <v>0</v>
      </c>
      <c r="J14" s="261">
        <v>5885.9</v>
      </c>
      <c r="K14" s="261">
        <v>0</v>
      </c>
      <c r="L14" s="261">
        <v>0</v>
      </c>
      <c r="M14" s="382">
        <f t="shared" si="1"/>
        <v>864156.97</v>
      </c>
    </row>
    <row r="15" spans="2:13" ht="49.5" customHeight="1" thickBot="1">
      <c r="B15" s="130" t="s">
        <v>28</v>
      </c>
      <c r="C15" s="145" t="s">
        <v>431</v>
      </c>
      <c r="D15" s="261">
        <v>28955.93</v>
      </c>
      <c r="E15" s="261">
        <v>0</v>
      </c>
      <c r="F15" s="261">
        <v>14760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43715.93</v>
      </c>
    </row>
    <row r="16" spans="2:13" ht="38.25" customHeight="1" thickBot="1">
      <c r="B16" s="479" t="s">
        <v>348</v>
      </c>
      <c r="C16" s="480"/>
      <c r="D16" s="218">
        <f>D9+D15</f>
        <v>1656968.24</v>
      </c>
      <c r="E16" s="218">
        <f t="shared" ref="E16:M16" si="2">E9+E15</f>
        <v>0</v>
      </c>
      <c r="F16" s="218">
        <f t="shared" si="2"/>
        <v>329404.95999999996</v>
      </c>
      <c r="G16" s="218">
        <f t="shared" si="2"/>
        <v>0</v>
      </c>
      <c r="H16" s="218">
        <f t="shared" si="2"/>
        <v>413.12</v>
      </c>
      <c r="I16" s="218">
        <f t="shared" si="2"/>
        <v>0</v>
      </c>
      <c r="J16" s="218">
        <f t="shared" si="2"/>
        <v>5885.9</v>
      </c>
      <c r="K16" s="218">
        <f t="shared" si="2"/>
        <v>0</v>
      </c>
      <c r="L16" s="218">
        <f t="shared" si="2"/>
        <v>0</v>
      </c>
      <c r="M16" s="216">
        <f t="shared" si="2"/>
        <v>1980900.4200000002</v>
      </c>
    </row>
    <row r="17" spans="2:13" ht="63" customHeight="1" thickBot="1">
      <c r="B17" s="481" t="s">
        <v>432</v>
      </c>
      <c r="C17" s="482"/>
      <c r="D17" s="385" t="s">
        <v>306</v>
      </c>
      <c r="E17" s="385" t="s">
        <v>306</v>
      </c>
      <c r="F17" s="385" t="s">
        <v>306</v>
      </c>
      <c r="G17" s="387">
        <v>0</v>
      </c>
      <c r="H17" s="385" t="s">
        <v>306</v>
      </c>
      <c r="I17" s="385" t="s">
        <v>306</v>
      </c>
      <c r="J17" s="385" t="s">
        <v>306</v>
      </c>
      <c r="K17" s="387">
        <v>0</v>
      </c>
      <c r="L17" s="385" t="s">
        <v>306</v>
      </c>
      <c r="M17" s="388" t="s">
        <v>306</v>
      </c>
    </row>
    <row r="18" spans="2:13" ht="20.25" customHeight="1">
      <c r="B18" t="s">
        <v>379</v>
      </c>
    </row>
    <row r="19" spans="2:13">
      <c r="B19" t="s">
        <v>395</v>
      </c>
    </row>
    <row r="20" spans="2:13">
      <c r="B20" t="s">
        <v>433</v>
      </c>
    </row>
    <row r="21" spans="2:13" ht="16.5" customHeight="1">
      <c r="B21" t="s">
        <v>434</v>
      </c>
    </row>
    <row r="30" spans="2:13">
      <c r="C30" t="str">
        <f>'NAZWA JEDNOSTKI,SPORZĄDZIŁ,DATA'!H3</f>
        <v>Magdalena Rogalska</v>
      </c>
      <c r="D30" s="398" t="str">
        <f>'NAZWA JEDNOSTKI,SPORZĄDZIŁ,DATA'!I3</f>
        <v>2023-02-15</v>
      </c>
    </row>
    <row r="31" spans="2:13">
      <c r="C31" t="s">
        <v>437</v>
      </c>
      <c r="D31" t="s">
        <v>436</v>
      </c>
    </row>
    <row r="35" spans="3:3">
      <c r="C35" t="s">
        <v>441</v>
      </c>
    </row>
    <row r="36" spans="3:3">
      <c r="C36" t="s">
        <v>442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7"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453" t="str">
        <f>'NAZWA JEDNOSTKI,SPORZĄDZIŁ,DATA'!B3</f>
        <v>Szkoła Podstawowa Nr 51 im. Stefana Linkego</v>
      </c>
      <c r="C1" s="427"/>
    </row>
    <row r="2" spans="2:4" ht="15" customHeight="1">
      <c r="B2" s="453"/>
      <c r="C2" s="427"/>
    </row>
    <row r="4" spans="2:4" ht="15.75">
      <c r="B4" s="472" t="s">
        <v>461</v>
      </c>
      <c r="C4" s="472"/>
      <c r="D4" s="472"/>
    </row>
    <row r="6" spans="2:4" ht="15.75" thickBot="1"/>
    <row r="7" spans="2:4">
      <c r="B7" s="489" t="s">
        <v>78</v>
      </c>
      <c r="C7" s="487" t="s">
        <v>5</v>
      </c>
    </row>
    <row r="8" spans="2:4" ht="15.75" thickBot="1">
      <c r="B8" s="490"/>
      <c r="C8" s="488"/>
    </row>
    <row r="9" spans="2:4" ht="29.25" customHeight="1">
      <c r="B9" s="428" t="s">
        <v>462</v>
      </c>
      <c r="C9" s="301">
        <f>C10+C11+C12+C13+D14</f>
        <v>0</v>
      </c>
    </row>
    <row r="10" spans="2:4" ht="31.5" customHeight="1">
      <c r="B10" s="428" t="s">
        <v>463</v>
      </c>
      <c r="C10" s="281">
        <v>0</v>
      </c>
    </row>
    <row r="11" spans="2:4" ht="30" customHeight="1">
      <c r="B11" s="429" t="s">
        <v>464</v>
      </c>
      <c r="C11" s="281">
        <v>0</v>
      </c>
    </row>
    <row r="12" spans="2:4" ht="29.25" customHeight="1">
      <c r="B12" s="429" t="s">
        <v>465</v>
      </c>
      <c r="C12" s="281">
        <v>0</v>
      </c>
    </row>
    <row r="13" spans="2:4" ht="31.5" customHeight="1">
      <c r="B13" s="430" t="s">
        <v>466</v>
      </c>
      <c r="C13" s="281">
        <v>0</v>
      </c>
    </row>
    <row r="14" spans="2:4" ht="38.25" customHeight="1" thickBot="1">
      <c r="B14" s="431" t="s">
        <v>467</v>
      </c>
      <c r="C14" s="432">
        <v>0</v>
      </c>
    </row>
    <row r="18" spans="2:3">
      <c r="B18" s="106" t="str">
        <f>'NAZWA JEDNOSTKI,SPORZĄDZIŁ,DATA'!H3</f>
        <v>Magdalena Rogalska</v>
      </c>
      <c r="C18" s="400" t="str">
        <f>'NAZWA JEDNOSTKI,SPORZĄDZIŁ,DATA'!I3</f>
        <v>2023-02-15</v>
      </c>
    </row>
    <row r="19" spans="2:3">
      <c r="B19" t="s">
        <v>437</v>
      </c>
      <c r="C19" t="s">
        <v>436</v>
      </c>
    </row>
    <row r="23" spans="2:3">
      <c r="B23" t="s">
        <v>441</v>
      </c>
    </row>
    <row r="24" spans="2:3">
      <c r="B24" t="s">
        <v>442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492" t="str">
        <f>'NAZWA JEDNOSTKI,SPORZĄDZIŁ,DATA'!B3</f>
        <v>Szkoła Podstawowa Nr 51 im. Stefana Linkego</v>
      </c>
      <c r="B1" s="492"/>
      <c r="C1" s="381"/>
      <c r="D1" s="381"/>
      <c r="E1" s="381"/>
      <c r="F1" s="381"/>
      <c r="G1" s="381"/>
    </row>
    <row r="2" spans="1:7" ht="21.95" customHeight="1">
      <c r="A2" s="492"/>
      <c r="B2" s="492"/>
    </row>
    <row r="3" spans="1:7" ht="23.25" customHeight="1">
      <c r="A3" s="395"/>
      <c r="B3" s="395"/>
    </row>
    <row r="4" spans="1:7" ht="15.75">
      <c r="A4" s="491" t="s">
        <v>362</v>
      </c>
      <c r="B4" s="491"/>
      <c r="C4" s="491"/>
    </row>
    <row r="6" spans="1:7" ht="15.75" thickBot="1"/>
    <row r="7" spans="1:7" ht="32.25" thickBot="1">
      <c r="A7" s="132" t="s">
        <v>0</v>
      </c>
      <c r="B7" s="120" t="s">
        <v>1</v>
      </c>
      <c r="C7" s="121" t="s">
        <v>377</v>
      </c>
    </row>
    <row r="8" spans="1:7" ht="31.5">
      <c r="A8" s="131" t="s">
        <v>11</v>
      </c>
      <c r="B8" s="118" t="s">
        <v>308</v>
      </c>
      <c r="C8" s="263">
        <v>0</v>
      </c>
    </row>
    <row r="9" spans="1:7" ht="16.5" thickBot="1">
      <c r="A9" s="176" t="s">
        <v>13</v>
      </c>
      <c r="B9" s="105" t="s">
        <v>291</v>
      </c>
      <c r="C9" s="264">
        <v>0</v>
      </c>
    </row>
    <row r="10" spans="1:7" ht="16.5" thickBot="1">
      <c r="A10" s="146" t="s">
        <v>28</v>
      </c>
      <c r="B10" s="135" t="s">
        <v>29</v>
      </c>
      <c r="C10" s="265">
        <v>0</v>
      </c>
    </row>
    <row r="11" spans="1:7" ht="16.5" thickBot="1">
      <c r="A11" s="479" t="s">
        <v>348</v>
      </c>
      <c r="B11" s="480"/>
      <c r="C11" s="239">
        <f>C8+C10</f>
        <v>0</v>
      </c>
    </row>
    <row r="12" spans="1:7" ht="15.75">
      <c r="A12" s="1"/>
    </row>
    <row r="16" spans="1:7">
      <c r="B16" t="str">
        <f>'NAZWA JEDNOSTKI,SPORZĄDZIŁ,DATA'!H3</f>
        <v>Magdalena Rogalska</v>
      </c>
      <c r="C16" s="401" t="str">
        <f>'NAZWA JEDNOSTKI,SPORZĄDZIŁ,DATA'!I3</f>
        <v>2023-02-15</v>
      </c>
    </row>
    <row r="17" spans="2:3">
      <c r="B17" t="s">
        <v>437</v>
      </c>
      <c r="C17" s="336" t="s">
        <v>436</v>
      </c>
    </row>
    <row r="21" spans="2:3">
      <c r="B21" t="s">
        <v>441</v>
      </c>
    </row>
    <row r="22" spans="2:3">
      <c r="B22" t="s">
        <v>442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453" t="str">
        <f>'NAZWA JEDNOSTKI,SPORZĄDZIŁ,DATA'!B3</f>
        <v>Szkoła Podstawowa Nr 51 im. Stefana Linkego</v>
      </c>
      <c r="B1" s="453"/>
    </row>
    <row r="2" spans="1:4" ht="21.95" customHeight="1">
      <c r="A2" s="453"/>
      <c r="B2" s="453"/>
    </row>
    <row r="4" spans="1:4" ht="15.75">
      <c r="A4" s="472" t="s">
        <v>363</v>
      </c>
      <c r="B4" s="472"/>
      <c r="C4" s="472"/>
      <c r="D4" s="472"/>
    </row>
    <row r="6" spans="1:4" ht="15.75" thickBot="1"/>
    <row r="7" spans="1:4" ht="36" customHeight="1" thickBot="1">
      <c r="A7" s="132" t="s">
        <v>2</v>
      </c>
      <c r="B7" s="133" t="s">
        <v>147</v>
      </c>
      <c r="C7" s="133" t="s">
        <v>148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 t="str">
        <f>'NAZWA JEDNOSTKI,SPORZĄDZIŁ,DATA'!H3</f>
        <v>Magdalena Rogalska</v>
      </c>
      <c r="B14" s="400" t="str">
        <f>'NAZWA JEDNOSTKI,SPORZĄDZIŁ,DATA'!I3</f>
        <v>2023-02-15</v>
      </c>
    </row>
    <row r="15" spans="1:4">
      <c r="A15" t="s">
        <v>437</v>
      </c>
      <c r="B15" t="s">
        <v>436</v>
      </c>
    </row>
    <row r="19" spans="1:3">
      <c r="A19" t="s">
        <v>441</v>
      </c>
    </row>
    <row r="20" spans="1:3">
      <c r="A20" t="s">
        <v>442</v>
      </c>
    </row>
    <row r="24" spans="1:3" ht="15.75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4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453" t="str">
        <f>'NAZWA JEDNOSTKI,SPORZĄDZIŁ,DATA'!B3</f>
        <v>Szkoła Podstawowa Nr 51 im. Stefana Linkego</v>
      </c>
      <c r="C1" s="453"/>
    </row>
    <row r="2" spans="2:5" ht="21.95" customHeight="1">
      <c r="B2" s="453"/>
      <c r="C2" s="453"/>
    </row>
    <row r="4" spans="2:5" ht="17.25" customHeight="1">
      <c r="B4" s="491" t="s">
        <v>364</v>
      </c>
      <c r="C4" s="491"/>
      <c r="D4" s="491"/>
      <c r="E4" s="491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349</v>
      </c>
      <c r="E7" s="134" t="s">
        <v>350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93" t="s">
        <v>55</v>
      </c>
      <c r="C10" s="99" t="s">
        <v>83</v>
      </c>
      <c r="D10" s="267">
        <v>0</v>
      </c>
      <c r="E10" s="268">
        <v>0</v>
      </c>
    </row>
    <row r="11" spans="2:5" ht="15.75">
      <c r="B11" s="493"/>
      <c r="C11" s="99" t="s">
        <v>84</v>
      </c>
      <c r="D11" s="267"/>
      <c r="E11" s="268"/>
    </row>
    <row r="12" spans="2:5" ht="19.5" customHeight="1" thickBot="1">
      <c r="B12" s="494"/>
      <c r="C12" s="145" t="s">
        <v>85</v>
      </c>
      <c r="D12" s="269"/>
      <c r="E12" s="270"/>
    </row>
    <row r="13" spans="2:5" ht="19.5" customHeight="1" thickBot="1">
      <c r="B13" s="479" t="s">
        <v>351</v>
      </c>
      <c r="C13" s="480"/>
      <c r="D13" s="240">
        <f>D8+D9+D10</f>
        <v>0</v>
      </c>
      <c r="E13" s="239">
        <f>E8+E9+E10</f>
        <v>0</v>
      </c>
    </row>
    <row r="18" spans="3:4">
      <c r="C18" t="str">
        <f>'NAZWA JEDNOSTKI,SPORZĄDZIŁ,DATA'!H3</f>
        <v>Magdalena Rogalska</v>
      </c>
      <c r="D18" s="400" t="str">
        <f>'NAZWA JEDNOSTKI,SPORZĄDZIŁ,DATA'!I3</f>
        <v>2023-02-15</v>
      </c>
    </row>
    <row r="19" spans="3:4">
      <c r="C19" t="s">
        <v>437</v>
      </c>
      <c r="D19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453" t="str">
        <f>'NAZWA JEDNOSTKI,SPORZĄDZIŁ,DATA'!B3</f>
        <v>Szkoła Podstawowa Nr 51 im. Stefana Linkego</v>
      </c>
      <c r="C1" s="453"/>
    </row>
    <row r="2" spans="2:9" ht="21.95" customHeight="1">
      <c r="B2" s="453"/>
      <c r="C2" s="453"/>
    </row>
    <row r="4" spans="2:9" ht="15.75" customHeight="1">
      <c r="B4" s="491" t="s">
        <v>412</v>
      </c>
      <c r="C4" s="502"/>
      <c r="D4" s="502"/>
      <c r="E4" s="502"/>
    </row>
    <row r="6" spans="2:9" ht="16.5" thickBot="1">
      <c r="C6" s="101"/>
      <c r="D6" s="101"/>
      <c r="E6" s="101"/>
    </row>
    <row r="7" spans="2:9" ht="19.5" customHeight="1">
      <c r="B7" s="499" t="s">
        <v>0</v>
      </c>
      <c r="C7" s="495" t="s">
        <v>86</v>
      </c>
      <c r="D7" s="497" t="s">
        <v>365</v>
      </c>
      <c r="E7" s="498"/>
    </row>
    <row r="8" spans="2:9" ht="21" customHeight="1" thickBot="1">
      <c r="B8" s="500"/>
      <c r="C8" s="496"/>
      <c r="D8" s="137" t="s">
        <v>87</v>
      </c>
      <c r="E8" s="138" t="s">
        <v>366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66" t="s">
        <v>347</v>
      </c>
      <c r="C13" s="501"/>
      <c r="D13" s="241">
        <f>D9+D10+D11+D12</f>
        <v>0</v>
      </c>
      <c r="E13" s="241">
        <f>E9+E10+E11+E12</f>
        <v>0</v>
      </c>
      <c r="I13" s="101"/>
    </row>
    <row r="14" spans="2:9" ht="15.75">
      <c r="C14" s="1"/>
      <c r="D14" s="101"/>
      <c r="E14" s="101"/>
    </row>
    <row r="18" spans="3:4">
      <c r="C18" t="str">
        <f>'NAZWA JEDNOSTKI,SPORZĄDZIŁ,DATA'!H3</f>
        <v>Magdalena Rogalska</v>
      </c>
      <c r="D18" s="400" t="str">
        <f>'NAZWA JEDNOSTKI,SPORZĄDZIŁ,DATA'!I3</f>
        <v>2023-02-15</v>
      </c>
    </row>
    <row r="19" spans="3:4">
      <c r="C19" t="s">
        <v>437</v>
      </c>
      <c r="D19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Magda</cp:lastModifiedBy>
  <cp:lastPrinted>2023-03-02T07:33:52Z</cp:lastPrinted>
  <dcterms:created xsi:type="dcterms:W3CDTF">2018-10-04T10:33:38Z</dcterms:created>
  <dcterms:modified xsi:type="dcterms:W3CDTF">2023-03-02T07:37:33Z</dcterms:modified>
</cp:coreProperties>
</file>